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10" windowWidth="38080" windowHeight="17490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calcPr calcId="145621"/>
  <extLst>
    <ext uri="GoogleSheetsCustomDataVersion2">
      <go:sheetsCustomData xmlns:go="http://customooxmlschemas.google.com/" r:id="rId16" roundtripDataChecksum="96QPjWFoK0faZ26vGM7I92eEepmEzU0WQPLcbuyvZ+w="/>
    </ext>
  </extLst>
</workbook>
</file>

<file path=xl/calcChain.xml><?xml version="1.0" encoding="utf-8"?>
<calcChain xmlns="http://schemas.openxmlformats.org/spreadsheetml/2006/main">
  <c r="E40" i="12" l="1"/>
  <c r="E39" i="12"/>
  <c r="E38" i="12"/>
  <c r="E34" i="12"/>
  <c r="E32" i="12"/>
  <c r="E30" i="12"/>
  <c r="E29" i="12"/>
  <c r="E27" i="12"/>
  <c r="E25" i="12"/>
  <c r="E24" i="12"/>
  <c r="E23" i="12"/>
  <c r="E22" i="12"/>
  <c r="E18" i="12"/>
  <c r="E17" i="12"/>
  <c r="E15" i="12"/>
  <c r="E14" i="12"/>
  <c r="E13" i="12"/>
  <c r="E12" i="12"/>
  <c r="E11" i="12"/>
  <c r="E10" i="12"/>
  <c r="E9" i="12"/>
  <c r="E7" i="12"/>
  <c r="E6" i="12"/>
  <c r="B4" i="12"/>
  <c r="E34" i="11"/>
  <c r="E32" i="11"/>
  <c r="E30" i="11"/>
  <c r="E29" i="11"/>
  <c r="E27" i="11"/>
  <c r="E25" i="11"/>
  <c r="E24" i="11"/>
  <c r="E23" i="11"/>
  <c r="E22" i="11"/>
  <c r="E18" i="11"/>
  <c r="E17" i="11"/>
  <c r="E15" i="11"/>
  <c r="E14" i="11"/>
  <c r="E12" i="11"/>
  <c r="E11" i="11"/>
  <c r="E10" i="11"/>
  <c r="E9" i="11"/>
  <c r="E7" i="11"/>
  <c r="E6" i="11"/>
  <c r="B4" i="11"/>
  <c r="E4" i="11" s="1"/>
  <c r="E34" i="10"/>
  <c r="E32" i="10"/>
  <c r="E30" i="10"/>
  <c r="E29" i="10"/>
  <c r="E27" i="10"/>
  <c r="E25" i="10"/>
  <c r="E24" i="10"/>
  <c r="E23" i="10"/>
  <c r="E22" i="10"/>
  <c r="E18" i="10"/>
  <c r="E17" i="10"/>
  <c r="E12" i="10"/>
  <c r="E11" i="10"/>
  <c r="E10" i="10"/>
  <c r="E9" i="10"/>
  <c r="E7" i="10"/>
  <c r="E6" i="10"/>
  <c r="B4" i="10"/>
  <c r="E4" i="10" s="1"/>
  <c r="E34" i="9"/>
  <c r="E32" i="9"/>
  <c r="E30" i="9"/>
  <c r="E29" i="9"/>
  <c r="E27" i="9"/>
  <c r="E23" i="9"/>
  <c r="E22" i="9"/>
  <c r="E18" i="9"/>
  <c r="E17" i="9"/>
  <c r="E15" i="9"/>
  <c r="E14" i="9"/>
  <c r="E13" i="9"/>
  <c r="E12" i="9"/>
  <c r="E11" i="9"/>
  <c r="E10" i="9"/>
  <c r="E9" i="9"/>
  <c r="E7" i="9"/>
  <c r="E6" i="9"/>
  <c r="E4" i="9"/>
  <c r="B4" i="9"/>
  <c r="E36" i="8"/>
  <c r="E35" i="8"/>
  <c r="E32" i="8"/>
  <c r="E30" i="8"/>
  <c r="E29" i="8"/>
  <c r="E27" i="8"/>
  <c r="E25" i="8"/>
  <c r="E24" i="8"/>
  <c r="E23" i="8"/>
  <c r="E22" i="8"/>
  <c r="E19" i="8"/>
  <c r="E18" i="8"/>
  <c r="E17" i="8"/>
  <c r="E12" i="8"/>
  <c r="E11" i="8"/>
  <c r="E10" i="8"/>
  <c r="E9" i="8"/>
  <c r="E7" i="8"/>
  <c r="E6" i="8"/>
  <c r="B4" i="8"/>
  <c r="E4" i="8" s="1"/>
  <c r="E34" i="7"/>
  <c r="E32" i="7"/>
  <c r="E31" i="7"/>
  <c r="E31" i="8" s="1"/>
  <c r="E31" i="9" s="1"/>
  <c r="E31" i="10" s="1"/>
  <c r="E31" i="11" s="1"/>
  <c r="E31" i="12" s="1"/>
  <c r="E30" i="7"/>
  <c r="E29" i="7"/>
  <c r="E27" i="7"/>
  <c r="E25" i="7"/>
  <c r="E23" i="7"/>
  <c r="E22" i="7"/>
  <c r="E20" i="7"/>
  <c r="E20" i="8" s="1"/>
  <c r="E20" i="9" s="1"/>
  <c r="E20" i="10" s="1"/>
  <c r="E20" i="11" s="1"/>
  <c r="E20" i="12" s="1"/>
  <c r="E18" i="7"/>
  <c r="E17" i="7"/>
  <c r="E15" i="7"/>
  <c r="E14" i="7"/>
  <c r="E13" i="7"/>
  <c r="E12" i="7"/>
  <c r="E11" i="7"/>
  <c r="E10" i="7"/>
  <c r="E9" i="7"/>
  <c r="E7" i="7"/>
  <c r="E6" i="7"/>
  <c r="B4" i="7"/>
  <c r="E4" i="7" s="1"/>
  <c r="E34" i="6"/>
  <c r="E32" i="6"/>
  <c r="E31" i="6"/>
  <c r="E30" i="6"/>
  <c r="E29" i="6"/>
  <c r="E27" i="6"/>
  <c r="E25" i="6"/>
  <c r="E24" i="6"/>
  <c r="E23" i="6"/>
  <c r="E22" i="6"/>
  <c r="E18" i="6"/>
  <c r="E17" i="6"/>
  <c r="E15" i="6"/>
  <c r="E14" i="6"/>
  <c r="E13" i="6"/>
  <c r="E12" i="6"/>
  <c r="E11" i="6"/>
  <c r="E10" i="6"/>
  <c r="E9" i="6"/>
  <c r="E7" i="6"/>
  <c r="E6" i="6"/>
  <c r="B4" i="6"/>
  <c r="E4" i="6" s="1"/>
  <c r="E40" i="5"/>
  <c r="E39" i="5"/>
  <c r="E38" i="5"/>
  <c r="E37" i="5"/>
  <c r="E36" i="5"/>
  <c r="E35" i="5"/>
  <c r="E34" i="5"/>
  <c r="E32" i="5"/>
  <c r="E30" i="5"/>
  <c r="E29" i="5"/>
  <c r="E27" i="5"/>
  <c r="E25" i="5"/>
  <c r="E24" i="5"/>
  <c r="E23" i="5"/>
  <c r="E22" i="5"/>
  <c r="E18" i="5"/>
  <c r="E17" i="5"/>
  <c r="E15" i="5"/>
  <c r="E14" i="5"/>
  <c r="E13" i="5"/>
  <c r="E12" i="5"/>
  <c r="E11" i="5"/>
  <c r="E10" i="5"/>
  <c r="E9" i="5"/>
  <c r="E7" i="5"/>
  <c r="E6" i="5"/>
  <c r="E4" i="5"/>
  <c r="B4" i="5"/>
  <c r="E40" i="4"/>
  <c r="E39" i="4"/>
  <c r="E38" i="4"/>
  <c r="E36" i="4"/>
  <c r="E35" i="4"/>
  <c r="E34" i="4"/>
  <c r="E32" i="4"/>
  <c r="E31" i="4"/>
  <c r="E31" i="5" s="1"/>
  <c r="E30" i="4"/>
  <c r="E29" i="4"/>
  <c r="E27" i="4"/>
  <c r="E25" i="4"/>
  <c r="E24" i="4"/>
  <c r="E23" i="4"/>
  <c r="E22" i="4"/>
  <c r="E18" i="4"/>
  <c r="E17" i="4"/>
  <c r="E15" i="4"/>
  <c r="E14" i="4"/>
  <c r="E13" i="4"/>
  <c r="E12" i="4"/>
  <c r="E11" i="4"/>
  <c r="E10" i="4"/>
  <c r="E9" i="4"/>
  <c r="E7" i="4"/>
  <c r="E6" i="4"/>
  <c r="B4" i="4"/>
  <c r="E4" i="4" s="1"/>
  <c r="E36" i="3"/>
  <c r="E32" i="3"/>
  <c r="E30" i="3"/>
  <c r="E27" i="3"/>
  <c r="E25" i="3"/>
  <c r="E24" i="3"/>
  <c r="E23" i="3"/>
  <c r="E22" i="3"/>
  <c r="E19" i="3"/>
  <c r="E18" i="3"/>
  <c r="E17" i="3"/>
  <c r="E10" i="3"/>
  <c r="E9" i="3"/>
  <c r="E7" i="3"/>
  <c r="E6" i="3"/>
  <c r="E4" i="3"/>
  <c r="B4" i="3"/>
  <c r="E40" i="2"/>
  <c r="E32" i="2"/>
  <c r="E31" i="2"/>
  <c r="E29" i="2"/>
  <c r="E25" i="2"/>
  <c r="E17" i="2"/>
  <c r="E15" i="2"/>
  <c r="E14" i="2"/>
  <c r="E12" i="2"/>
  <c r="E10" i="2"/>
  <c r="E9" i="2"/>
  <c r="E7" i="2"/>
  <c r="E6" i="2"/>
  <c r="B4" i="2"/>
  <c r="E4" i="2" s="1"/>
  <c r="E40" i="1"/>
  <c r="E39" i="1"/>
  <c r="E39" i="2" s="1"/>
  <c r="E38" i="1"/>
  <c r="E38" i="2" s="1"/>
  <c r="E37" i="1"/>
  <c r="E37" i="2" s="1"/>
  <c r="E36" i="1"/>
  <c r="E36" i="2" s="1"/>
  <c r="E35" i="1"/>
  <c r="E35" i="2" s="1"/>
  <c r="E34" i="1"/>
  <c r="E34" i="2" s="1"/>
  <c r="E32" i="1"/>
  <c r="E31" i="1"/>
  <c r="E30" i="1"/>
  <c r="E30" i="2" s="1"/>
  <c r="E29" i="1"/>
  <c r="E28" i="1"/>
  <c r="E27" i="1"/>
  <c r="E27" i="2" s="1"/>
  <c r="E25" i="1"/>
  <c r="E24" i="1"/>
  <c r="E24" i="2" s="1"/>
  <c r="E23" i="1"/>
  <c r="E23" i="2" s="1"/>
  <c r="E22" i="1"/>
  <c r="E22" i="2" s="1"/>
  <c r="E20" i="1"/>
  <c r="E20" i="2" s="1"/>
  <c r="E19" i="1"/>
  <c r="E18" i="1"/>
  <c r="E18" i="2" s="1"/>
  <c r="E17" i="1"/>
  <c r="E15" i="1"/>
  <c r="E14" i="1"/>
  <c r="E13" i="1"/>
  <c r="E13" i="2" s="1"/>
  <c r="E12" i="1"/>
  <c r="E12" i="3" s="1"/>
  <c r="E11" i="1"/>
  <c r="E11" i="2" s="1"/>
  <c r="E10" i="1"/>
  <c r="E9" i="1"/>
  <c r="E8" i="1"/>
  <c r="E7" i="1"/>
  <c r="E6" i="1"/>
  <c r="B4" i="1"/>
  <c r="E4" i="1" s="1"/>
  <c r="E20" i="3" l="1"/>
  <c r="E20" i="4"/>
  <c r="E20" i="5" s="1"/>
  <c r="E20" i="6" s="1"/>
  <c r="E4" i="12"/>
</calcChain>
</file>

<file path=xl/sharedStrings.xml><?xml version="1.0" encoding="utf-8"?>
<sst xmlns="http://schemas.openxmlformats.org/spreadsheetml/2006/main" count="1239" uniqueCount="130">
  <si>
    <t>Service Report - January 2024</t>
  </si>
  <si>
    <t>Current Month</t>
  </si>
  <si>
    <t>YTD</t>
  </si>
  <si>
    <t>&lt; Unduplicated HHS Served YTD</t>
  </si>
  <si>
    <t>Service Description:</t>
  </si>
  <si>
    <t># Meals this month</t>
  </si>
  <si>
    <t># Meals Provided YTD</t>
  </si>
  <si>
    <t>Food Services</t>
  </si>
  <si>
    <t>Pounds of Groceries &gt; families, pantries, groups</t>
  </si>
  <si>
    <t>pounds of groceries</t>
  </si>
  <si>
    <t>Grocery Orders Filled (6 - 9 days worth of food 1x per month)</t>
  </si>
  <si>
    <t>people ( 139 adults/ 54 children/ 85 families)</t>
  </si>
  <si>
    <t>Senior Stockboxes - 35 lbs. Food &gt; People 60 +</t>
  </si>
  <si>
    <t>people 60 yrs +</t>
  </si>
  <si>
    <t>Snack Packs (weekly supplement snack provided for kids in ESD)</t>
  </si>
  <si>
    <t xml:space="preserve">snack packs </t>
  </si>
  <si>
    <t>snack packs</t>
  </si>
  <si>
    <t>Weekend Grub Club (weekly supplement of food for kids in ESD)</t>
  </si>
  <si>
    <t>meals</t>
  </si>
  <si>
    <t>Lunch In The Park (lunch provided for kids in the summer)</t>
  </si>
  <si>
    <t>(seasonal) - # of meals/# of children</t>
  </si>
  <si>
    <t>(seasonal) - # of meals, # of children</t>
  </si>
  <si>
    <t>Easter Ham Baskets</t>
  </si>
  <si>
    <t>(seasonal) - # of ham baskets</t>
  </si>
  <si>
    <t>Christmas Ham Baskets</t>
  </si>
  <si>
    <t>Thanksgiving Community Meal</t>
  </si>
  <si>
    <t>(seasonal) - # of meals</t>
  </si>
  <si>
    <t>Christmas Eve Community Meal</t>
  </si>
  <si>
    <t>Housing Services</t>
  </si>
  <si>
    <t>Lodging in motels - shelter nights</t>
  </si>
  <si>
    <t>shelter nights</t>
  </si>
  <si>
    <t>Rent Assistance</t>
  </si>
  <si>
    <t>months of rent paid</t>
  </si>
  <si>
    <t>months of rent paid (5 adults/1 child/6 people)</t>
  </si>
  <si>
    <t>Transitional Living Program (18 month program)</t>
  </si>
  <si>
    <t>families</t>
  </si>
  <si>
    <t>Housing Search (assisted to find housing and secured housing)</t>
  </si>
  <si>
    <t>Transportation Services</t>
  </si>
  <si>
    <t>Gas Cards ($20 each)</t>
  </si>
  <si>
    <t>Groceries Delivered</t>
  </si>
  <si>
    <t>Other Transportation (rides provided)</t>
  </si>
  <si>
    <t>Car Repairs</t>
  </si>
  <si>
    <t>Other Services</t>
  </si>
  <si>
    <t>Utility Assistance (water or gas/electric Assistance)</t>
  </si>
  <si>
    <t xml:space="preserve">Representative Payee Services   </t>
  </si>
  <si>
    <t xml:space="preserve">Birthday Club (ECO &amp; Gifts for Kids) </t>
  </si>
  <si>
    <t>children</t>
  </si>
  <si>
    <t xml:space="preserve">Thrift Store Vouchers (incl. clothing, furniture, household items, sm. appliances) </t>
  </si>
  <si>
    <t>One time Prescription Assistance</t>
  </si>
  <si>
    <t>Pet Food C.A.F.E (ECO &amp; Friends of Noah)</t>
  </si>
  <si>
    <t>pets</t>
  </si>
  <si>
    <t>Seasonal Programs</t>
  </si>
  <si>
    <t xml:space="preserve">Swimming Pool Passes (ECO &amp; Gifts for Kids) </t>
  </si>
  <si>
    <t>families (seasonal) - children/families</t>
  </si>
  <si>
    <t>(seasonal) - children/families</t>
  </si>
  <si>
    <t>Backpacks/School Supplies</t>
  </si>
  <si>
    <t xml:space="preserve">Children’s Easter Baskets (ECO &amp; Gifts for Kids) </t>
  </si>
  <si>
    <t>Christmas Toy Program(s):</t>
  </si>
  <si>
    <t xml:space="preserve">Giving Tree (age 6th - 12th grade)     </t>
  </si>
  <si>
    <t>Gifts For Kids (age 0 - 5th grade,ECO &amp; Gifts for Kids)</t>
  </si>
  <si>
    <t xml:space="preserve">Christmas Adopt-a-Family     </t>
  </si>
  <si>
    <t>Service Report - February 2024</t>
  </si>
  <si>
    <t>people ( 142 adults/ 48 children/ 86 families)</t>
  </si>
  <si>
    <t>people (281 adults/ 102 children/ 171 families)</t>
  </si>
  <si>
    <t>Lodging in motels - Shelter Nights</t>
  </si>
  <si>
    <t># of shelter nights</t>
  </si>
  <si>
    <t>months of rent paid (6 adults/2 children/8 people)</t>
  </si>
  <si>
    <t>families (5 A / 2 C / 7 people)</t>
  </si>
  <si>
    <t>Other Transportation (Rides Provided)</t>
  </si>
  <si>
    <t>Utility Assistance (Water or Gas/Electric Assistance)</t>
  </si>
  <si>
    <t>Service Report - March 2024</t>
  </si>
  <si>
    <t>people ( 133 adults/ 58 children/ 80 families)</t>
  </si>
  <si>
    <t>people (414 adults/ 160 children/ 251 families)</t>
  </si>
  <si>
    <t xml:space="preserve">meals </t>
  </si>
  <si>
    <t>(seasonal) - # of ham baskets/166 people</t>
  </si>
  <si>
    <t>(seasonal) - # of ham baskets/ # of people</t>
  </si>
  <si>
    <t>(seasonal) - # of people/# of ham baskets</t>
  </si>
  <si>
    <t>months of rent paid (8 A/5 C/13 people)</t>
  </si>
  <si>
    <t>families (7 A / 2 C /9 people)</t>
  </si>
  <si>
    <t>Gas Cards ($25 each)</t>
  </si>
  <si>
    <t>gas cards</t>
  </si>
  <si>
    <t>(seasonal) - 41 children/17 families</t>
  </si>
  <si>
    <t>(seasonal) - # of children/ 17 families</t>
  </si>
  <si>
    <t>Service Report - April 2024</t>
  </si>
  <si>
    <t>people (130 adults/ 47 children/ 77 families)</t>
  </si>
  <si>
    <t>people (544 adults/ 207 children/ 328 families)</t>
  </si>
  <si>
    <t>(seasonal) - # ham baskets</t>
  </si>
  <si>
    <t>months of rent paid (9 A/5 C/14 people)</t>
  </si>
  <si>
    <t xml:space="preserve">families </t>
  </si>
  <si>
    <t>(seasonal) - children/ families</t>
  </si>
  <si>
    <t>Service Report - May 2024</t>
  </si>
  <si>
    <t>people (145 adults/ 62 children/ 89 families)</t>
  </si>
  <si>
    <t>people (689 adults/ 269 children/ 417 families)</t>
  </si>
  <si>
    <t>months of rent paid (14 A/9 C/23 people)</t>
  </si>
  <si>
    <t>Service Report - June 2024</t>
  </si>
  <si>
    <t>people ( 135 adults/43 children/81 families)</t>
  </si>
  <si>
    <t>people (824 adults/ 312 children/ 498 families)</t>
  </si>
  <si>
    <t>(seasonal)</t>
  </si>
  <si>
    <t>months of rent paid (20 A/9 C/29 people)</t>
  </si>
  <si>
    <t xml:space="preserve">families (seasonal) </t>
  </si>
  <si>
    <t>(seasonal) - 4 children/2 families</t>
  </si>
  <si>
    <t>TOTAL UNITS OF SERVICE</t>
  </si>
  <si>
    <t>Service Report - July 2024</t>
  </si>
  <si>
    <t>people (154 adults/ 79 children/91 families)</t>
  </si>
  <si>
    <t>people (978 adults/391 children/589 families)</t>
  </si>
  <si>
    <t>months of rent paid (24 A/11 C/35 people)</t>
  </si>
  <si>
    <t xml:space="preserve">Giving Tree (age 5th - 12th grade)     </t>
  </si>
  <si>
    <t>Gifts For Kids (age 0 - 4th grade,ECO &amp; Gifts for Kids)</t>
  </si>
  <si>
    <t>Service Report - August 2024</t>
  </si>
  <si>
    <t>people ( 173 adults/ 76 children/101 families)</t>
  </si>
  <si>
    <t>people (1,151 adults/467 children/690 families)</t>
  </si>
  <si>
    <t>months of rent paid (29 A/16 C/45 people)</t>
  </si>
  <si>
    <t>(seasonal) - children</t>
  </si>
  <si>
    <t>Service Report - September 2024</t>
  </si>
  <si>
    <t>people ( 63 adults/ 23 children/ 91 families)</t>
  </si>
  <si>
    <t>people (1214 adults/ 490 children/192 families)</t>
  </si>
  <si>
    <t>(seasonal) - meals</t>
  </si>
  <si>
    <t xml:space="preserve">months of rent paid </t>
  </si>
  <si>
    <t>Service Report - October 2024</t>
  </si>
  <si>
    <t>people (124 adults/ 44 children/79 families)</t>
  </si>
  <si>
    <t>people (1338 adults/534 children/ 271 families)</t>
  </si>
  <si>
    <t xml:space="preserve">month of rent paid </t>
  </si>
  <si>
    <t>families (seasonal) - children/ families</t>
  </si>
  <si>
    <t>Service Report - November 2024</t>
  </si>
  <si>
    <t>people (117 adults/ 52 children/70 families)</t>
  </si>
  <si>
    <t>people ( adults/ children/ families)</t>
  </si>
  <si>
    <t>(seasonal) -  children/ families</t>
  </si>
  <si>
    <t>Service Report - December 2024</t>
  </si>
  <si>
    <t>Gifts For Kid Birthday Club</t>
  </si>
  <si>
    <t>families (seasonal) -  children/ families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</si>
</sst>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al"/>
      <scheme val="minor"/>
    </font>
    <font>
      <b/>
      <sz val="18"/>
      <color theme="1"/>
      <name val="Arial"/>
    </font>
    <font>
      <sz val="10"/>
      <color theme="1"/>
      <name val="Arial"/>
    </font>
    <font>
      <b/>
      <sz val="12"/>
      <color theme="1"/>
      <name val="Arial"/>
    </font>
    <font>
      <b/>
      <sz val="14"/>
      <color theme="1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i/>
      <sz val="10"/>
      <color rgb="FF000000"/>
      <name val="Arial"/>
    </font>
    <font>
      <sz val="14"/>
      <color theme="1"/>
      <name val="Arial"/>
    </font>
    <font>
      <sz val="9"/>
      <color rgb="FF7E3794"/>
      <name val="&quot;Google Sans Mono&quot;"/>
    </font>
    <font>
      <sz val="11"/>
      <color rgb="FF000000"/>
      <name val="Inconsolata"/>
    </font>
    <font>
      <b/>
      <sz val="10"/>
      <color theme="1"/>
      <name val="Arial"/>
    </font>
    <font>
      <b/>
      <sz val="10"/>
      <color rgb="FF000000"/>
      <name val="Arial"/>
      <scheme val="minor"/>
    </font>
    <font>
      <b/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FD966"/>
        <bgColor rgb="FFFFD966"/>
      </patternFill>
    </fill>
    <fill>
      <patternFill patternType="solid">
        <fgColor rgb="FFFCE5CD"/>
        <bgColor rgb="FFFCE5CD"/>
      </patternFill>
    </fill>
    <fill>
      <patternFill patternType="solid">
        <fgColor rgb="FFD5A6BD"/>
        <bgColor rgb="FFD5A6BD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/>
    <xf numFmtId="1" fontId="2" fillId="0" borderId="0" xfId="0" applyNumberFormat="1" applyFont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4" xfId="0" applyFont="1" applyFill="1" applyBorder="1"/>
    <xf numFmtId="0" fontId="5" fillId="0" borderId="0" xfId="0" applyFont="1"/>
    <xf numFmtId="3" fontId="2" fillId="0" borderId="0" xfId="0" applyNumberFormat="1" applyFont="1" applyAlignment="1"/>
    <xf numFmtId="3" fontId="2" fillId="0" borderId="0" xfId="0" applyNumberFormat="1" applyFont="1"/>
    <xf numFmtId="0" fontId="6" fillId="0" borderId="0" xfId="0" applyFont="1" applyAlignment="1"/>
    <xf numFmtId="0" fontId="2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7" fillId="0" borderId="0" xfId="0" applyFont="1" applyAlignment="1"/>
    <xf numFmtId="0" fontId="4" fillId="4" borderId="1" xfId="0" applyFont="1" applyFill="1" applyBorder="1"/>
    <xf numFmtId="0" fontId="4" fillId="4" borderId="2" xfId="0" applyFont="1" applyFill="1" applyBorder="1"/>
    <xf numFmtId="0" fontId="4" fillId="5" borderId="1" xfId="0" applyFont="1" applyFill="1" applyBorder="1"/>
    <xf numFmtId="0" fontId="4" fillId="5" borderId="2" xfId="0" applyFont="1" applyFill="1" applyBorder="1"/>
    <xf numFmtId="0" fontId="8" fillId="0" borderId="0" xfId="0" applyFont="1" applyAlignment="1"/>
    <xf numFmtId="0" fontId="8" fillId="0" borderId="0" xfId="0" applyFont="1"/>
    <xf numFmtId="0" fontId="4" fillId="0" borderId="0" xfId="0" applyFont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4" xfId="0" applyFont="1" applyFill="1" applyBorder="1"/>
    <xf numFmtId="0" fontId="8" fillId="0" borderId="0" xfId="0" applyFont="1" applyAlignment="1"/>
    <xf numFmtId="0" fontId="8" fillId="0" borderId="0" xfId="0" applyFont="1" applyAlignment="1"/>
    <xf numFmtId="0" fontId="4" fillId="7" borderId="1" xfId="0" applyFont="1" applyFill="1" applyBorder="1"/>
    <xf numFmtId="0" fontId="4" fillId="7" borderId="2" xfId="0" applyFont="1" applyFill="1" applyBorder="1"/>
    <xf numFmtId="0" fontId="4" fillId="7" borderId="4" xfId="0" applyFont="1" applyFill="1" applyBorder="1"/>
    <xf numFmtId="0" fontId="9" fillId="0" borderId="0" xfId="0" applyFont="1"/>
    <xf numFmtId="0" fontId="10" fillId="8" borderId="1" xfId="0" applyFont="1" applyFill="1" applyBorder="1" applyAlignment="1"/>
    <xf numFmtId="3" fontId="10" fillId="8" borderId="2" xfId="0" applyNumberFormat="1" applyFont="1" applyFill="1" applyBorder="1" applyAlignment="1"/>
    <xf numFmtId="0" fontId="10" fillId="8" borderId="2" xfId="0" applyFont="1" applyFill="1" applyBorder="1" applyAlignment="1"/>
    <xf numFmtId="0" fontId="2" fillId="8" borderId="2" xfId="0" applyFont="1" applyFill="1" applyBorder="1" applyAlignment="1"/>
    <xf numFmtId="0" fontId="10" fillId="8" borderId="4" xfId="0" applyFont="1" applyFill="1" applyBorder="1" applyAlignment="1"/>
    <xf numFmtId="1" fontId="5" fillId="9" borderId="0" xfId="0" applyNumberFormat="1" applyFont="1" applyFill="1" applyAlignment="1">
      <alignment horizontal="center"/>
    </xf>
    <xf numFmtId="1" fontId="0" fillId="9" borderId="0" xfId="0" applyNumberFormat="1" applyFont="1" applyFill="1"/>
    <xf numFmtId="0" fontId="11" fillId="9" borderId="0" xfId="0" applyFont="1" applyFill="1" applyAlignment="1">
      <alignment horizontal="left"/>
    </xf>
    <xf numFmtId="0" fontId="0" fillId="9" borderId="0" xfId="0" applyFont="1" applyFill="1" applyAlignment="1">
      <alignment horizontal="right"/>
    </xf>
    <xf numFmtId="0" fontId="4" fillId="4" borderId="4" xfId="0" applyFont="1" applyFill="1" applyBorder="1"/>
    <xf numFmtId="0" fontId="4" fillId="5" borderId="4" xfId="0" applyFont="1" applyFill="1" applyBorder="1"/>
    <xf numFmtId="0" fontId="2" fillId="2" borderId="4" xfId="0" applyFont="1" applyFill="1" applyBorder="1"/>
    <xf numFmtId="1" fontId="12" fillId="9" borderId="0" xfId="0" applyNumberFormat="1" applyFont="1" applyFill="1"/>
    <xf numFmtId="0" fontId="5" fillId="9" borderId="0" xfId="0" applyFont="1" applyFill="1" applyAlignment="1">
      <alignment horizontal="right"/>
    </xf>
    <xf numFmtId="0" fontId="6" fillId="9" borderId="0" xfId="0" applyFont="1" applyFill="1" applyAlignment="1">
      <alignment horizontal="left"/>
    </xf>
    <xf numFmtId="0" fontId="10" fillId="8" borderId="0" xfId="0" applyFont="1" applyFill="1" applyAlignment="1"/>
    <xf numFmtId="0" fontId="2" fillId="8" borderId="0" xfId="0" applyFont="1" applyFill="1" applyAlignment="1"/>
    <xf numFmtId="1" fontId="5" fillId="0" borderId="0" xfId="0" applyNumberFormat="1" applyFont="1"/>
    <xf numFmtId="0" fontId="8" fillId="9" borderId="0" xfId="0" applyFont="1" applyFill="1" applyAlignment="1">
      <alignment horizontal="right"/>
    </xf>
    <xf numFmtId="1" fontId="5" fillId="9" borderId="0" xfId="0" applyNumberFormat="1" applyFont="1" applyFill="1" applyAlignment="1">
      <alignment horizontal="left"/>
    </xf>
    <xf numFmtId="0" fontId="13" fillId="4" borderId="2" xfId="0" applyFont="1" applyFill="1" applyBorder="1"/>
    <xf numFmtId="0" fontId="0" fillId="0" borderId="0" xfId="0" applyFont="1" applyAlignment="1">
      <alignment horizontal="right"/>
    </xf>
    <xf numFmtId="0" fontId="14" fillId="5" borderId="2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4" fillId="6" borderId="2" xfId="0" applyFont="1" applyFill="1" applyBorder="1" applyAlignment="1">
      <alignment horizontal="right"/>
    </xf>
    <xf numFmtId="0" fontId="14" fillId="7" borderId="2" xfId="0" applyFont="1" applyFill="1" applyBorder="1" applyAlignment="1">
      <alignment horizontal="right"/>
    </xf>
    <xf numFmtId="1" fontId="5" fillId="9" borderId="0" xfId="0" applyNumberFormat="1" applyFont="1" applyFill="1" applyAlignment="1">
      <alignment horizontal="right"/>
    </xf>
    <xf numFmtId="0" fontId="5" fillId="9" borderId="0" xfId="0" applyFont="1" applyFill="1" applyAlignment="1">
      <alignment horizontal="right"/>
    </xf>
    <xf numFmtId="3" fontId="5" fillId="9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5" fillId="4" borderId="2" xfId="0" applyFont="1" applyFill="1" applyBorder="1" applyAlignment="1">
      <alignment horizontal="right"/>
    </xf>
    <xf numFmtId="0" fontId="15" fillId="5" borderId="2" xfId="0" applyFont="1" applyFill="1" applyBorder="1" applyAlignment="1">
      <alignment horizontal="right"/>
    </xf>
    <xf numFmtId="0" fontId="15" fillId="6" borderId="2" xfId="0" applyFont="1" applyFill="1" applyBorder="1" applyAlignment="1">
      <alignment horizontal="right"/>
    </xf>
    <xf numFmtId="0" fontId="15" fillId="7" borderId="2" xfId="0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12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2638425</xdr:colOff>
      <xdr:row>0</xdr:row>
      <xdr:rowOff>28575</xdr:rowOff>
    </xdr:from>
    <xdr:ext cx="2266950" cy="476250"/>
    <xdr:pic>
      <xdr:nvPicPr>
        <xdr:cNvPr id="2" name="image2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1914525</xdr:colOff>
      <xdr:row>0</xdr:row>
      <xdr:rowOff>19050</xdr:rowOff>
    </xdr:from>
    <xdr:ext cx="2962275" cy="552450"/>
    <xdr:pic>
      <xdr:nvPicPr>
        <xdr:cNvPr id="2" name="image2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1819275</xdr:colOff>
      <xdr:row>0</xdr:row>
      <xdr:rowOff>28575</xdr:rowOff>
    </xdr:from>
    <xdr:ext cx="2943225" cy="57150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2000250</xdr:colOff>
      <xdr:row>0</xdr:row>
      <xdr:rowOff>38100</xdr:rowOff>
    </xdr:from>
    <xdr:ext cx="2752725" cy="571500"/>
    <xdr:pic>
      <xdr:nvPicPr>
        <xdr:cNvPr id="2" name="image3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2581275</xdr:colOff>
      <xdr:row>0</xdr:row>
      <xdr:rowOff>19050</xdr:rowOff>
    </xdr:from>
    <xdr:ext cx="2276475" cy="45720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3000375</xdr:colOff>
      <xdr:row>0</xdr:row>
      <xdr:rowOff>0</xdr:rowOff>
    </xdr:from>
    <xdr:ext cx="2019300" cy="419100"/>
    <xdr:pic>
      <xdr:nvPicPr>
        <xdr:cNvPr id="2" name="image2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2990850</xdr:colOff>
      <xdr:row>0</xdr:row>
      <xdr:rowOff>0</xdr:rowOff>
    </xdr:from>
    <xdr:ext cx="2038350" cy="419100"/>
    <xdr:pic>
      <xdr:nvPicPr>
        <xdr:cNvPr id="2" name="image3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2181225</xdr:colOff>
      <xdr:row>0</xdr:row>
      <xdr:rowOff>0</xdr:rowOff>
    </xdr:from>
    <xdr:ext cx="2952750" cy="5810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1990725</xdr:colOff>
      <xdr:row>0</xdr:row>
      <xdr:rowOff>47625</xdr:rowOff>
    </xdr:from>
    <xdr:ext cx="2952750" cy="5810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2209800</xdr:colOff>
      <xdr:row>0</xdr:row>
      <xdr:rowOff>76200</xdr:rowOff>
    </xdr:from>
    <xdr:ext cx="2781300" cy="5429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2143125</xdr:colOff>
      <xdr:row>0</xdr:row>
      <xdr:rowOff>47625</xdr:rowOff>
    </xdr:from>
    <xdr:ext cx="2781300" cy="5429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1981200</xdr:colOff>
      <xdr:row>0</xdr:row>
      <xdr:rowOff>66675</xdr:rowOff>
    </xdr:from>
    <xdr:ext cx="2781300" cy="54292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1"/>
  <sheetViews>
    <sheetView tabSelected="1" workbookViewId="0">
      <selection sqref="A1:F1"/>
    </sheetView>
  </sheetViews>
  <sheetFormatPr defaultColWidth="12.6328125" defaultRowHeight="15" customHeight="1"/>
  <cols>
    <col min="1" max="1" width="66.26953125" customWidth="1"/>
    <col min="2" max="2" width="8.36328125" customWidth="1"/>
    <col min="3" max="3" width="40.36328125" customWidth="1"/>
    <col min="6" max="6" width="34.7265625" customWidth="1"/>
  </cols>
  <sheetData>
    <row r="1" spans="1:6" ht="42" customHeight="1">
      <c r="A1" s="71" t="s">
        <v>0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6">
        <v>103</v>
      </c>
      <c r="F3" s="7" t="s">
        <v>3</v>
      </c>
    </row>
    <row r="4" spans="1:6" ht="15.75" customHeight="1">
      <c r="A4" s="5" t="s">
        <v>4</v>
      </c>
      <c r="B4" s="8">
        <f>SUM(B7*7.5*3)+B10+B9+(B8*7.5*3)</f>
        <v>7771</v>
      </c>
      <c r="C4" s="7" t="s">
        <v>5</v>
      </c>
      <c r="E4" s="8">
        <f>B4</f>
        <v>7771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1"/>
    </row>
    <row r="6" spans="1:6" ht="15.75" customHeight="1">
      <c r="A6" s="12" t="s">
        <v>8</v>
      </c>
      <c r="B6" s="13">
        <v>4753</v>
      </c>
      <c r="C6" s="7" t="s">
        <v>9</v>
      </c>
      <c r="E6" s="14">
        <f t="shared" ref="E6:E15" si="0">B6</f>
        <v>4753</v>
      </c>
      <c r="F6" s="7" t="s">
        <v>9</v>
      </c>
    </row>
    <row r="7" spans="1:6" ht="15.75" customHeight="1">
      <c r="A7" s="7" t="s">
        <v>10</v>
      </c>
      <c r="B7" s="6">
        <v>193</v>
      </c>
      <c r="C7" s="6" t="s">
        <v>11</v>
      </c>
      <c r="E7" s="7">
        <f t="shared" si="0"/>
        <v>193</v>
      </c>
      <c r="F7" s="6" t="s">
        <v>11</v>
      </c>
    </row>
    <row r="8" spans="1:6" ht="15.75" customHeight="1">
      <c r="A8" s="7" t="s">
        <v>12</v>
      </c>
      <c r="B8" s="6">
        <v>15</v>
      </c>
      <c r="C8" s="12" t="s">
        <v>13</v>
      </c>
      <c r="E8" s="7">
        <f t="shared" si="0"/>
        <v>15</v>
      </c>
      <c r="F8" s="7" t="s">
        <v>13</v>
      </c>
    </row>
    <row r="9" spans="1:6" ht="15.75" customHeight="1">
      <c r="A9" s="12" t="s">
        <v>14</v>
      </c>
      <c r="B9" s="13">
        <v>3015</v>
      </c>
      <c r="C9" s="15" t="s">
        <v>15</v>
      </c>
      <c r="D9" s="16"/>
      <c r="E9" s="14">
        <f t="shared" si="0"/>
        <v>3015</v>
      </c>
      <c r="F9" s="16" t="s">
        <v>16</v>
      </c>
    </row>
    <row r="10" spans="1:6" ht="15.75" customHeight="1">
      <c r="A10" s="12" t="s">
        <v>17</v>
      </c>
      <c r="B10" s="6">
        <v>76</v>
      </c>
      <c r="C10" s="17" t="s">
        <v>18</v>
      </c>
      <c r="D10" s="16"/>
      <c r="E10" s="7">
        <f t="shared" si="0"/>
        <v>76</v>
      </c>
      <c r="F10" s="16" t="s">
        <v>18</v>
      </c>
    </row>
    <row r="11" spans="1:6" ht="15.75" customHeight="1">
      <c r="A11" s="12" t="s">
        <v>19</v>
      </c>
      <c r="C11" s="12" t="s">
        <v>20</v>
      </c>
      <c r="E11" s="7">
        <f t="shared" si="0"/>
        <v>0</v>
      </c>
      <c r="F11" s="12" t="s">
        <v>21</v>
      </c>
    </row>
    <row r="12" spans="1:6" ht="15.75" customHeight="1">
      <c r="A12" s="12" t="s">
        <v>22</v>
      </c>
      <c r="C12" s="18" t="s">
        <v>23</v>
      </c>
      <c r="E12" s="7">
        <f t="shared" si="0"/>
        <v>0</v>
      </c>
      <c r="F12" s="18" t="s">
        <v>23</v>
      </c>
    </row>
    <row r="13" spans="1:6" ht="15.75" customHeight="1">
      <c r="A13" s="12" t="s">
        <v>24</v>
      </c>
      <c r="C13" s="18" t="s">
        <v>23</v>
      </c>
      <c r="E13" s="7">
        <f t="shared" si="0"/>
        <v>0</v>
      </c>
      <c r="F13" s="18" t="s">
        <v>23</v>
      </c>
    </row>
    <row r="14" spans="1:6" ht="15.75" customHeight="1">
      <c r="A14" s="12" t="s">
        <v>25</v>
      </c>
      <c r="B14" s="19">
        <v>635</v>
      </c>
      <c r="C14" s="12" t="s">
        <v>26</v>
      </c>
      <c r="E14" s="7">
        <f t="shared" si="0"/>
        <v>635</v>
      </c>
      <c r="F14" s="12" t="s">
        <v>26</v>
      </c>
    </row>
    <row r="15" spans="1:6" ht="15.75" customHeight="1">
      <c r="A15" s="12" t="s">
        <v>27</v>
      </c>
      <c r="C15" s="12" t="s">
        <v>26</v>
      </c>
      <c r="E15" s="7">
        <f t="shared" si="0"/>
        <v>0</v>
      </c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21"/>
      <c r="F16" s="21"/>
    </row>
    <row r="17" spans="1:6" ht="15.75" customHeight="1">
      <c r="A17" s="12" t="s">
        <v>29</v>
      </c>
      <c r="B17" s="6">
        <v>91</v>
      </c>
      <c r="C17" s="12" t="s">
        <v>30</v>
      </c>
      <c r="E17" s="7">
        <f t="shared" ref="E17:E20" si="1">B17</f>
        <v>91</v>
      </c>
      <c r="F17" s="12" t="s">
        <v>30</v>
      </c>
    </row>
    <row r="18" spans="1:6" ht="15.75" customHeight="1">
      <c r="A18" s="12" t="s">
        <v>31</v>
      </c>
      <c r="B18" s="6">
        <v>3</v>
      </c>
      <c r="C18" s="18" t="s">
        <v>32</v>
      </c>
      <c r="E18" s="7">
        <f t="shared" si="1"/>
        <v>3</v>
      </c>
      <c r="F18" s="18" t="s">
        <v>33</v>
      </c>
    </row>
    <row r="19" spans="1:6" ht="15.75" customHeight="1">
      <c r="A19" s="12" t="s">
        <v>34</v>
      </c>
      <c r="B19" s="6">
        <v>6</v>
      </c>
      <c r="C19" s="18" t="s">
        <v>35</v>
      </c>
      <c r="E19" s="7">
        <f t="shared" si="1"/>
        <v>6</v>
      </c>
      <c r="F19" s="18" t="s">
        <v>35</v>
      </c>
    </row>
    <row r="20" spans="1:6" ht="15.75" customHeight="1">
      <c r="A20" s="12" t="s">
        <v>36</v>
      </c>
      <c r="B20" s="6">
        <v>0</v>
      </c>
      <c r="C20" s="12" t="s">
        <v>35</v>
      </c>
      <c r="E20" s="7">
        <f t="shared" si="1"/>
        <v>0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23"/>
      <c r="F21" s="23"/>
    </row>
    <row r="22" spans="1:6" ht="15.75" customHeight="1">
      <c r="A22" s="12" t="s">
        <v>38</v>
      </c>
      <c r="B22" s="24">
        <v>3</v>
      </c>
      <c r="C22" s="25" t="s">
        <v>35</v>
      </c>
      <c r="D22" s="26"/>
      <c r="E22" s="7">
        <f t="shared" ref="E22:E25" si="2">B22</f>
        <v>3</v>
      </c>
      <c r="F22" s="25" t="s">
        <v>35</v>
      </c>
    </row>
    <row r="23" spans="1:6" ht="15.75" customHeight="1">
      <c r="A23" s="12" t="s">
        <v>39</v>
      </c>
      <c r="B23" s="24">
        <v>23</v>
      </c>
      <c r="C23" s="25" t="s">
        <v>35</v>
      </c>
      <c r="D23" s="26"/>
      <c r="E23" s="7">
        <f t="shared" si="2"/>
        <v>23</v>
      </c>
      <c r="F23" s="25" t="s">
        <v>35</v>
      </c>
    </row>
    <row r="24" spans="1:6" ht="15.75" customHeight="1">
      <c r="A24" s="12" t="s">
        <v>40</v>
      </c>
      <c r="B24" s="24">
        <v>0</v>
      </c>
      <c r="C24" s="25" t="s">
        <v>35</v>
      </c>
      <c r="D24" s="26"/>
      <c r="E24" s="7">
        <f t="shared" si="2"/>
        <v>0</v>
      </c>
      <c r="F24" s="25" t="s">
        <v>35</v>
      </c>
    </row>
    <row r="25" spans="1:6" ht="15.75" customHeight="1">
      <c r="A25" s="12" t="s">
        <v>41</v>
      </c>
      <c r="B25" s="24">
        <v>0</v>
      </c>
      <c r="C25" s="25" t="s">
        <v>35</v>
      </c>
      <c r="D25" s="26"/>
      <c r="E25" s="7">
        <f t="shared" si="2"/>
        <v>0</v>
      </c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28"/>
      <c r="F26" s="29"/>
    </row>
    <row r="27" spans="1:6" ht="15.75" customHeight="1">
      <c r="A27" s="15" t="s">
        <v>43</v>
      </c>
      <c r="B27" s="24">
        <v>0</v>
      </c>
      <c r="C27" s="25" t="s">
        <v>35</v>
      </c>
      <c r="D27" s="26"/>
      <c r="E27" s="7">
        <f t="shared" ref="E27:E32" si="3">B27</f>
        <v>0</v>
      </c>
      <c r="F27" s="25" t="s">
        <v>35</v>
      </c>
    </row>
    <row r="28" spans="1:6" ht="15.75" customHeight="1">
      <c r="A28" s="15" t="s">
        <v>44</v>
      </c>
      <c r="B28" s="30">
        <v>2</v>
      </c>
      <c r="C28" s="31" t="s">
        <v>35</v>
      </c>
      <c r="D28" s="26"/>
      <c r="E28" s="7">
        <f t="shared" si="3"/>
        <v>2</v>
      </c>
      <c r="F28" s="12" t="s">
        <v>35</v>
      </c>
    </row>
    <row r="29" spans="1:6" ht="15.75" customHeight="1">
      <c r="A29" s="12" t="s">
        <v>45</v>
      </c>
      <c r="B29" s="24">
        <v>0</v>
      </c>
      <c r="C29" s="12" t="s">
        <v>46</v>
      </c>
      <c r="D29" s="26"/>
      <c r="E29" s="7">
        <f t="shared" si="3"/>
        <v>0</v>
      </c>
      <c r="F29" s="12" t="s">
        <v>46</v>
      </c>
    </row>
    <row r="30" spans="1:6" ht="15.75" customHeight="1">
      <c r="A30" s="12" t="s">
        <v>47</v>
      </c>
      <c r="B30" s="24">
        <v>2</v>
      </c>
      <c r="C30" s="7" t="s">
        <v>35</v>
      </c>
      <c r="E30" s="7">
        <f t="shared" si="3"/>
        <v>2</v>
      </c>
      <c r="F30" s="7" t="s">
        <v>35</v>
      </c>
    </row>
    <row r="31" spans="1:6" ht="15.75" customHeight="1">
      <c r="A31" s="12" t="s">
        <v>48</v>
      </c>
      <c r="B31" s="24">
        <v>0</v>
      </c>
      <c r="C31" s="7" t="s">
        <v>35</v>
      </c>
      <c r="E31" s="7">
        <f t="shared" si="3"/>
        <v>0</v>
      </c>
      <c r="F31" s="7" t="s">
        <v>35</v>
      </c>
    </row>
    <row r="32" spans="1:6" ht="15.75" customHeight="1">
      <c r="A32" s="12" t="s">
        <v>49</v>
      </c>
      <c r="B32" s="24">
        <v>51</v>
      </c>
      <c r="C32" s="7" t="s">
        <v>50</v>
      </c>
      <c r="E32" s="7">
        <f t="shared" si="3"/>
        <v>51</v>
      </c>
      <c r="F32" s="7" t="s">
        <v>50</v>
      </c>
    </row>
    <row r="33" spans="1:23" ht="15.75" customHeight="1">
      <c r="A33" s="32" t="s">
        <v>51</v>
      </c>
      <c r="B33" s="33"/>
      <c r="C33" s="33"/>
      <c r="D33" s="33"/>
      <c r="E33" s="33"/>
      <c r="F33" s="34"/>
    </row>
    <row r="34" spans="1:23" ht="15.75" customHeight="1">
      <c r="A34" s="12" t="s">
        <v>52</v>
      </c>
      <c r="C34" s="12" t="s">
        <v>53</v>
      </c>
      <c r="E34" s="7">
        <f t="shared" ref="E34:E40" si="4">B34</f>
        <v>0</v>
      </c>
      <c r="F34" s="12" t="s">
        <v>54</v>
      </c>
    </row>
    <row r="35" spans="1:23" ht="15.75" customHeight="1">
      <c r="A35" s="12" t="s">
        <v>55</v>
      </c>
      <c r="C35" s="12" t="s">
        <v>54</v>
      </c>
      <c r="E35" s="7">
        <f t="shared" si="4"/>
        <v>0</v>
      </c>
      <c r="F35" s="12" t="s">
        <v>54</v>
      </c>
    </row>
    <row r="36" spans="1:23" ht="15.75" customHeight="1">
      <c r="A36" s="12" t="s">
        <v>56</v>
      </c>
      <c r="C36" s="12" t="s">
        <v>54</v>
      </c>
      <c r="E36" s="7">
        <f t="shared" si="4"/>
        <v>0</v>
      </c>
      <c r="F36" s="12" t="s">
        <v>54</v>
      </c>
    </row>
    <row r="37" spans="1:23" ht="15.75" customHeight="1">
      <c r="A37" s="35" t="s">
        <v>57</v>
      </c>
      <c r="C37" s="25"/>
      <c r="E37" s="7">
        <f t="shared" si="4"/>
        <v>0</v>
      </c>
      <c r="F37" s="25"/>
    </row>
    <row r="38" spans="1:23" ht="15.75" customHeight="1">
      <c r="A38" s="12" t="s">
        <v>58</v>
      </c>
      <c r="C38" s="12" t="s">
        <v>54</v>
      </c>
      <c r="E38" s="7">
        <f t="shared" si="4"/>
        <v>0</v>
      </c>
      <c r="F38" s="12" t="s">
        <v>54</v>
      </c>
    </row>
    <row r="39" spans="1:23" ht="15.75" customHeight="1">
      <c r="A39" s="12" t="s">
        <v>59</v>
      </c>
      <c r="C39" s="12" t="s">
        <v>54</v>
      </c>
      <c r="E39" s="7">
        <f t="shared" si="4"/>
        <v>0</v>
      </c>
      <c r="F39" s="12" t="s">
        <v>54</v>
      </c>
    </row>
    <row r="40" spans="1:23" ht="15.75" customHeight="1">
      <c r="A40" s="12" t="s">
        <v>60</v>
      </c>
      <c r="C40" s="12" t="s">
        <v>54</v>
      </c>
      <c r="E40" s="7">
        <f t="shared" si="4"/>
        <v>0</v>
      </c>
      <c r="F40" s="12" t="s">
        <v>54</v>
      </c>
    </row>
    <row r="41" spans="1:23" ht="15.75" customHeight="1">
      <c r="A41" s="36"/>
      <c r="B41" s="37"/>
      <c r="C41" s="38"/>
      <c r="D41" s="39"/>
      <c r="E41" s="38"/>
      <c r="F41" s="40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11" priority="1">
      <formula>LEN(TRIM(B4))&gt;0</formula>
    </cfRule>
  </conditionalFormatting>
  <printOptions horizontalCentered="1" gridLines="1"/>
  <pageMargins left="0.7" right="0.7" top="0.75" bottom="0.75" header="0" footer="0"/>
  <pageSetup scale="66" fitToHeight="0" pageOrder="overThenDown" orientation="landscape" cellComments="atEn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1"/>
  <sheetViews>
    <sheetView workbookViewId="0"/>
  </sheetViews>
  <sheetFormatPr defaultColWidth="12.6328125" defaultRowHeight="15" customHeight="1"/>
  <cols>
    <col min="1" max="1" width="66.26953125" customWidth="1"/>
    <col min="2" max="2" width="4.7265625" customWidth="1"/>
    <col min="3" max="3" width="40.36328125" customWidth="1"/>
    <col min="6" max="6" width="35.08984375" customWidth="1"/>
  </cols>
  <sheetData>
    <row r="1" spans="1:6" ht="45.75" customHeight="1">
      <c r="A1" s="73" t="s">
        <v>118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7"/>
      <c r="F3" s="7" t="s">
        <v>3</v>
      </c>
    </row>
    <row r="4" spans="1:6" ht="15.75" customHeight="1">
      <c r="A4" s="5" t="s">
        <v>4</v>
      </c>
      <c r="B4" s="55">
        <f>SUM(B7*7.5*3)+B10+B9+(B8*7.5*3)</f>
        <v>7446.5</v>
      </c>
      <c r="C4" s="7" t="s">
        <v>5</v>
      </c>
      <c r="E4" s="8">
        <f>B4+January!B4+February!B4+March!B4+April!B4+May!B4+June!B4+July!B4+August!B4+September!B4</f>
        <v>67434.5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0"/>
    </row>
    <row r="6" spans="1:6" ht="15.75" customHeight="1">
      <c r="A6" s="12" t="s">
        <v>8</v>
      </c>
      <c r="B6" s="13">
        <v>5885</v>
      </c>
      <c r="C6" s="7" t="s">
        <v>9</v>
      </c>
      <c r="E6" s="64">
        <f>B6+January!B6+February!B6+March!B6+April!B6+May!B6+June!B6+July!B6+August!B6+September!B6</f>
        <v>59922</v>
      </c>
      <c r="F6" s="7" t="s">
        <v>9</v>
      </c>
    </row>
    <row r="7" spans="1:6" ht="15.75" customHeight="1">
      <c r="A7" s="7" t="s">
        <v>10</v>
      </c>
      <c r="B7" s="6">
        <v>168</v>
      </c>
      <c r="C7" s="6" t="s">
        <v>119</v>
      </c>
      <c r="E7" s="49">
        <f>B7+January!B7+February!B7+March!B7+April!B7+May!B7+June!B7+July!B7+August!B7+September!B7</f>
        <v>1999</v>
      </c>
      <c r="F7" s="6" t="s">
        <v>120</v>
      </c>
    </row>
    <row r="8" spans="1:6" ht="15.75" customHeight="1">
      <c r="A8" s="7" t="s">
        <v>12</v>
      </c>
      <c r="B8" s="6">
        <v>11</v>
      </c>
      <c r="C8" s="12" t="s">
        <v>13</v>
      </c>
      <c r="E8" s="65">
        <v>37</v>
      </c>
      <c r="F8" s="7" t="s">
        <v>13</v>
      </c>
    </row>
    <row r="9" spans="1:6" ht="15.75" customHeight="1">
      <c r="A9" s="12" t="s">
        <v>14</v>
      </c>
      <c r="B9" s="13">
        <v>3339</v>
      </c>
      <c r="C9" s="15" t="s">
        <v>16</v>
      </c>
      <c r="D9" s="16"/>
      <c r="E9" s="64">
        <f>B9+January!B9+February!B9+March!B9+April!B9+May!B9+June!B9+July!B9+August!B9+September!B9</f>
        <v>19012</v>
      </c>
      <c r="F9" s="16" t="s">
        <v>16</v>
      </c>
    </row>
    <row r="10" spans="1:6" ht="15.75" customHeight="1">
      <c r="A10" s="12" t="s">
        <v>17</v>
      </c>
      <c r="B10" s="6">
        <v>80</v>
      </c>
      <c r="C10" s="17" t="s">
        <v>18</v>
      </c>
      <c r="D10" s="16"/>
      <c r="E10" s="49">
        <f>B10+January!B10+February!B10+March!B10+April!B10+May!B10+June!B10+July!B10+August!B10+September!B10</f>
        <v>565</v>
      </c>
      <c r="F10" s="16" t="s">
        <v>18</v>
      </c>
    </row>
    <row r="11" spans="1:6" ht="15.75" customHeight="1">
      <c r="A11" s="12" t="s">
        <v>19</v>
      </c>
      <c r="C11" s="12" t="s">
        <v>97</v>
      </c>
      <c r="E11" s="66">
        <f>B11+January!B11+February!B11+March!B11+April!B11+May!B11+June!B11+July!B11+August!B11</f>
        <v>1720</v>
      </c>
      <c r="F11" s="12" t="s">
        <v>116</v>
      </c>
    </row>
    <row r="12" spans="1:6" ht="15.75" customHeight="1">
      <c r="A12" s="12" t="s">
        <v>22</v>
      </c>
      <c r="C12" s="18" t="s">
        <v>23</v>
      </c>
      <c r="E12" s="66">
        <f>B12+January!B12+February!B12+March!B12+April!B12+May!B12+June!B12+July!B12+August!B12</f>
        <v>45</v>
      </c>
      <c r="F12" s="18" t="s">
        <v>86</v>
      </c>
    </row>
    <row r="13" spans="1:6" ht="15.75" customHeight="1">
      <c r="A13" s="12" t="s">
        <v>24</v>
      </c>
      <c r="C13" s="18" t="s">
        <v>23</v>
      </c>
      <c r="E13" s="66"/>
      <c r="F13" s="18" t="s">
        <v>23</v>
      </c>
    </row>
    <row r="14" spans="1:6" ht="15.75" customHeight="1">
      <c r="A14" s="12" t="s">
        <v>25</v>
      </c>
      <c r="C14" s="12" t="s">
        <v>26</v>
      </c>
      <c r="E14" s="66"/>
      <c r="F14" s="12" t="s">
        <v>26</v>
      </c>
    </row>
    <row r="15" spans="1:6" ht="15.75" customHeight="1">
      <c r="A15" s="12" t="s">
        <v>27</v>
      </c>
      <c r="C15" s="12" t="s">
        <v>26</v>
      </c>
      <c r="E15" s="66"/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67"/>
      <c r="F16" s="21"/>
    </row>
    <row r="17" spans="1:6" ht="15.75" customHeight="1">
      <c r="A17" s="12" t="s">
        <v>64</v>
      </c>
      <c r="B17" s="6">
        <v>0</v>
      </c>
      <c r="C17" s="12" t="s">
        <v>65</v>
      </c>
      <c r="E17" s="49">
        <f>B17+January!B17+February!B17+March!B17+April!B17+May!B17+June!B17+July!B17+August!B17+September!B17</f>
        <v>788</v>
      </c>
      <c r="F17" s="7" t="s">
        <v>65</v>
      </c>
    </row>
    <row r="18" spans="1:6" ht="15.75" customHeight="1">
      <c r="A18" s="12" t="s">
        <v>31</v>
      </c>
      <c r="B18" s="6">
        <v>4</v>
      </c>
      <c r="C18" s="12" t="s">
        <v>32</v>
      </c>
      <c r="E18" s="49">
        <f>B18+January!B18+February!B18+March!B18+April!B18+May!B18+June!B18+July!B18+August!B18+September!B18</f>
        <v>31</v>
      </c>
      <c r="F18" s="18" t="s">
        <v>121</v>
      </c>
    </row>
    <row r="19" spans="1:6" ht="15.75" customHeight="1">
      <c r="A19" s="12" t="s">
        <v>34</v>
      </c>
      <c r="B19" s="6">
        <v>5</v>
      </c>
      <c r="C19" s="18" t="s">
        <v>35</v>
      </c>
      <c r="E19" s="66"/>
      <c r="F19" s="18" t="s">
        <v>35</v>
      </c>
    </row>
    <row r="20" spans="1:6" ht="15.75" customHeight="1">
      <c r="A20" s="12" t="s">
        <v>36</v>
      </c>
      <c r="B20" s="6">
        <v>0</v>
      </c>
      <c r="C20" s="12" t="s">
        <v>35</v>
      </c>
      <c r="E20" s="66">
        <f>B20+September!E20</f>
        <v>5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68"/>
      <c r="F21" s="23"/>
    </row>
    <row r="22" spans="1:6" ht="15.75" customHeight="1">
      <c r="A22" s="12" t="s">
        <v>79</v>
      </c>
      <c r="B22" s="24">
        <v>3</v>
      </c>
      <c r="C22" s="25" t="s">
        <v>80</v>
      </c>
      <c r="D22" s="26"/>
      <c r="E22" s="49">
        <f>B22+January!B22+February!B22+March!B22+April!B22+May!B22+June!B22+July!B22+August!B22+September!B22</f>
        <v>46</v>
      </c>
      <c r="F22" s="25" t="s">
        <v>80</v>
      </c>
    </row>
    <row r="23" spans="1:6" ht="15.75" customHeight="1">
      <c r="A23" s="12" t="s">
        <v>39</v>
      </c>
      <c r="B23" s="24">
        <v>24</v>
      </c>
      <c r="C23" s="25" t="s">
        <v>35</v>
      </c>
      <c r="D23" s="26"/>
      <c r="E23" s="49">
        <f>B23+January!B23+February!B23+March!B23+April!B23+May!B23+June!B23+July!B23+August!B23+September!B23</f>
        <v>259</v>
      </c>
      <c r="F23" s="25" t="s">
        <v>35</v>
      </c>
    </row>
    <row r="24" spans="1:6" ht="15.75" customHeight="1">
      <c r="A24" s="12" t="s">
        <v>68</v>
      </c>
      <c r="B24" s="24">
        <v>1</v>
      </c>
      <c r="C24" s="25" t="s">
        <v>35</v>
      </c>
      <c r="D24" s="26"/>
      <c r="E24" s="49">
        <f>B24+January!B24+February!B24+March!B24+April!B24+May!B24+June!B24+July!B24+August!B24+September!B24</f>
        <v>4</v>
      </c>
      <c r="F24" s="25" t="s">
        <v>35</v>
      </c>
    </row>
    <row r="25" spans="1:6" ht="15.75" customHeight="1">
      <c r="A25" s="12" t="s">
        <v>41</v>
      </c>
      <c r="B25" s="24">
        <v>0</v>
      </c>
      <c r="C25" s="25" t="s">
        <v>35</v>
      </c>
      <c r="D25" s="26"/>
      <c r="E25" s="49">
        <f>B25+January!B25+February!B25+March!B25+April!B25+May!B25+June!B25+July!B25+August!B25+September!B25</f>
        <v>6</v>
      </c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69"/>
      <c r="F26" s="28"/>
    </row>
    <row r="27" spans="1:6" ht="15.75" customHeight="1">
      <c r="A27" s="15" t="s">
        <v>69</v>
      </c>
      <c r="B27" s="24">
        <v>2</v>
      </c>
      <c r="C27" s="25" t="s">
        <v>35</v>
      </c>
      <c r="D27" s="26"/>
      <c r="E27" s="49">
        <f>B27+January!B27+February!B27+March!B27+April!B27+May!B27+June!B27+July!B27+August!B27+September!B27</f>
        <v>8</v>
      </c>
      <c r="F27" s="25" t="s">
        <v>35</v>
      </c>
    </row>
    <row r="28" spans="1:6" ht="15.75" customHeight="1">
      <c r="A28" s="15" t="s">
        <v>44</v>
      </c>
      <c r="B28" s="30">
        <v>2</v>
      </c>
      <c r="C28" s="31" t="s">
        <v>35</v>
      </c>
      <c r="D28" s="26"/>
      <c r="E28" s="66"/>
      <c r="F28" s="12" t="s">
        <v>35</v>
      </c>
    </row>
    <row r="29" spans="1:6" ht="15.75" customHeight="1">
      <c r="A29" s="12" t="s">
        <v>45</v>
      </c>
      <c r="B29" s="24">
        <v>1</v>
      </c>
      <c r="C29" s="12" t="s">
        <v>46</v>
      </c>
      <c r="D29" s="26"/>
      <c r="E29" s="49">
        <f>B29+January!B29+February!B29+March!B29+April!B29+May!B29+June!B29+July!B29+August!B29+September!B29</f>
        <v>13</v>
      </c>
      <c r="F29" s="12" t="s">
        <v>46</v>
      </c>
    </row>
    <row r="30" spans="1:6" ht="15.75" customHeight="1">
      <c r="A30" s="12" t="s">
        <v>47</v>
      </c>
      <c r="B30" s="24">
        <v>2</v>
      </c>
      <c r="C30" s="7" t="s">
        <v>35</v>
      </c>
      <c r="E30" s="49">
        <f>B30+January!B30+February!B30+March!B30+April!B30+May!B30+June!B30+July!B30+August!B30+September!B30</f>
        <v>23</v>
      </c>
      <c r="F30" s="7" t="s">
        <v>35</v>
      </c>
    </row>
    <row r="31" spans="1:6" ht="15.75" customHeight="1">
      <c r="A31" s="12" t="s">
        <v>48</v>
      </c>
      <c r="B31" s="24">
        <v>0</v>
      </c>
      <c r="C31" s="7" t="s">
        <v>35</v>
      </c>
      <c r="E31" s="66">
        <f>B31+September!E31</f>
        <v>4</v>
      </c>
      <c r="F31" s="7" t="s">
        <v>35</v>
      </c>
    </row>
    <row r="32" spans="1:6" ht="15.75" customHeight="1">
      <c r="A32" s="12" t="s">
        <v>49</v>
      </c>
      <c r="B32" s="24">
        <v>69</v>
      </c>
      <c r="C32" s="7" t="s">
        <v>50</v>
      </c>
      <c r="E32" s="49">
        <f>B32+January!B32+February!B32+March!B32+April!B32+May!B32+June!B32+July!B32+August!B32+September!B32</f>
        <v>729</v>
      </c>
      <c r="F32" s="7" t="s">
        <v>50</v>
      </c>
    </row>
    <row r="33" spans="1:23" ht="15.75" customHeight="1">
      <c r="A33" s="32" t="s">
        <v>51</v>
      </c>
      <c r="B33" s="33"/>
      <c r="C33" s="33"/>
      <c r="D33" s="33"/>
      <c r="E33" s="70"/>
      <c r="F33" s="33"/>
    </row>
    <row r="34" spans="1:23" ht="15.75" customHeight="1">
      <c r="A34" s="12" t="s">
        <v>52</v>
      </c>
      <c r="C34" s="18" t="s">
        <v>99</v>
      </c>
      <c r="E34" s="49">
        <f>B34+January!B34+February!B34+March!B34+April!B34+May!B34+June!B34+July!B34+August!B34</f>
        <v>2</v>
      </c>
      <c r="F34" s="18" t="s">
        <v>122</v>
      </c>
    </row>
    <row r="35" spans="1:23" ht="15.75" customHeight="1">
      <c r="A35" s="12" t="s">
        <v>55</v>
      </c>
      <c r="C35" s="12" t="s">
        <v>54</v>
      </c>
      <c r="E35" s="7"/>
      <c r="F35" s="18" t="s">
        <v>112</v>
      </c>
    </row>
    <row r="36" spans="1:23" ht="15.75" customHeight="1">
      <c r="A36" s="12" t="s">
        <v>56</v>
      </c>
      <c r="C36" s="12" t="s">
        <v>54</v>
      </c>
      <c r="E36" s="7"/>
      <c r="F36" s="18" t="s">
        <v>54</v>
      </c>
    </row>
    <row r="37" spans="1:23" ht="15.75" customHeight="1">
      <c r="A37" s="35" t="s">
        <v>57</v>
      </c>
      <c r="C37" s="25"/>
      <c r="E37" s="7"/>
      <c r="F37" s="25"/>
    </row>
    <row r="38" spans="1:23" ht="15.75" customHeight="1">
      <c r="A38" s="18" t="s">
        <v>106</v>
      </c>
      <c r="C38" s="12" t="s">
        <v>54</v>
      </c>
      <c r="E38" s="7"/>
      <c r="F38" s="12" t="s">
        <v>54</v>
      </c>
    </row>
    <row r="39" spans="1:23" ht="15.75" customHeight="1">
      <c r="A39" s="18" t="s">
        <v>107</v>
      </c>
      <c r="C39" s="12" t="s">
        <v>54</v>
      </c>
      <c r="E39" s="7"/>
      <c r="F39" s="12" t="s">
        <v>54</v>
      </c>
    </row>
    <row r="40" spans="1:23" ht="15.75" customHeight="1">
      <c r="A40" s="12" t="s">
        <v>60</v>
      </c>
      <c r="C40" s="12" t="s">
        <v>54</v>
      </c>
      <c r="E40" s="7"/>
      <c r="F40" s="12" t="s">
        <v>54</v>
      </c>
    </row>
    <row r="41" spans="1:23" ht="15.75" customHeight="1">
      <c r="A41" s="51"/>
      <c r="B41" s="52"/>
      <c r="C41" s="51"/>
      <c r="D41" s="52"/>
      <c r="E41" s="52"/>
      <c r="F41" s="51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2" priority="1">
      <formula>LEN(TRIM(B4))&gt;0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1"/>
  <sheetViews>
    <sheetView workbookViewId="0"/>
  </sheetViews>
  <sheetFormatPr defaultColWidth="12.6328125" defaultRowHeight="15" customHeight="1"/>
  <cols>
    <col min="1" max="1" width="66.26953125" customWidth="1"/>
    <col min="2" max="2" width="6.08984375" customWidth="1"/>
    <col min="3" max="3" width="40.36328125" customWidth="1"/>
    <col min="6" max="6" width="35.08984375" customWidth="1"/>
  </cols>
  <sheetData>
    <row r="1" spans="1:6" ht="51" customHeight="1">
      <c r="A1" s="73" t="s">
        <v>123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7"/>
      <c r="F3" s="7" t="s">
        <v>3</v>
      </c>
    </row>
    <row r="4" spans="1:6" ht="15.75" customHeight="1">
      <c r="A4" s="5" t="s">
        <v>4</v>
      </c>
      <c r="B4" s="62">
        <f>SUM(B7*7.5*3)+B10+B9+(B8*7.5*3)</f>
        <v>7757.5</v>
      </c>
      <c r="C4" s="7" t="s">
        <v>5</v>
      </c>
      <c r="E4" s="8">
        <f>B4+January!B4+February!B4+March!B4+April!B4+May!B4+June!B4+July!B4+August!B4+September!B4+October!B4</f>
        <v>75192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0"/>
    </row>
    <row r="6" spans="1:6" ht="15.75" customHeight="1">
      <c r="A6" s="12" t="s">
        <v>8</v>
      </c>
      <c r="B6" s="13">
        <v>5192</v>
      </c>
      <c r="C6" s="7" t="s">
        <v>9</v>
      </c>
      <c r="E6" s="64">
        <f>B6+January!B6+February!B6+March!B6+April!B6+May!B6+June!B6+July!B6+August!B6+September!B6+October!B6</f>
        <v>65114</v>
      </c>
      <c r="F6" s="7" t="s">
        <v>9</v>
      </c>
    </row>
    <row r="7" spans="1:6" ht="15.75" customHeight="1">
      <c r="A7" s="7" t="s">
        <v>10</v>
      </c>
      <c r="B7" s="6">
        <v>169</v>
      </c>
      <c r="C7" s="6" t="s">
        <v>124</v>
      </c>
      <c r="E7" s="49">
        <f>B7+January!B7+February!B7+March!B7+April!B7+May!B7+June!B7+July!B7+August!B7+September!B7+October!B7</f>
        <v>2168</v>
      </c>
      <c r="F7" s="6" t="s">
        <v>125</v>
      </c>
    </row>
    <row r="8" spans="1:6" ht="15.75" customHeight="1">
      <c r="A8" s="7" t="s">
        <v>12</v>
      </c>
      <c r="B8" s="6">
        <v>10</v>
      </c>
      <c r="C8" s="12" t="s">
        <v>13</v>
      </c>
      <c r="E8" s="65">
        <v>37</v>
      </c>
      <c r="F8" s="7" t="s">
        <v>13</v>
      </c>
    </row>
    <row r="9" spans="1:6" ht="15.75" customHeight="1">
      <c r="A9" s="12" t="s">
        <v>14</v>
      </c>
      <c r="B9" s="13">
        <v>3650</v>
      </c>
      <c r="C9" s="15" t="s">
        <v>16</v>
      </c>
      <c r="D9" s="16"/>
      <c r="E9" s="64">
        <f>B9+January!B9+February!B9+March!B9+April!B9+May!B9+June!B9+July!B9+August!B9+September!B9+October!B9</f>
        <v>22662</v>
      </c>
      <c r="F9" s="16" t="s">
        <v>16</v>
      </c>
    </row>
    <row r="10" spans="1:6" ht="15.75" customHeight="1">
      <c r="A10" s="12" t="s">
        <v>17</v>
      </c>
      <c r="B10" s="6">
        <v>80</v>
      </c>
      <c r="C10" s="17" t="s">
        <v>18</v>
      </c>
      <c r="D10" s="16"/>
      <c r="E10" s="49">
        <f>B10+January!B10+February!B10+March!B10+April!B10+May!B10+June!B10+July!B10+August!B10+September!B10+October!B10</f>
        <v>645</v>
      </c>
      <c r="F10" s="16" t="s">
        <v>18</v>
      </c>
    </row>
    <row r="11" spans="1:6" ht="15.75" customHeight="1">
      <c r="A11" s="12" t="s">
        <v>19</v>
      </c>
      <c r="C11" s="12" t="s">
        <v>97</v>
      </c>
      <c r="E11" s="49">
        <f>B11+January!B11+February!B11+March!B11+April!B11+May!B11+June!B11+July!B11+August!B11+September!B11+October!B11</f>
        <v>1720</v>
      </c>
      <c r="F11" s="12" t="s">
        <v>116</v>
      </c>
    </row>
    <row r="12" spans="1:6" ht="15.75" customHeight="1">
      <c r="A12" s="12" t="s">
        <v>22</v>
      </c>
      <c r="C12" s="18" t="s">
        <v>23</v>
      </c>
      <c r="E12" s="49">
        <f>B12+January!B12+February!B12+March!B12+April!B12+May!B12+June!B12+July!B12+August!B12+September!B12+October!B12</f>
        <v>45</v>
      </c>
      <c r="F12" s="18" t="s">
        <v>86</v>
      </c>
    </row>
    <row r="13" spans="1:6" ht="15.75" customHeight="1">
      <c r="A13" s="12" t="s">
        <v>24</v>
      </c>
      <c r="C13" s="18" t="s">
        <v>23</v>
      </c>
      <c r="E13" s="66"/>
      <c r="F13" s="18" t="s">
        <v>23</v>
      </c>
    </row>
    <row r="14" spans="1:6" ht="15.75" customHeight="1">
      <c r="A14" s="12" t="s">
        <v>25</v>
      </c>
      <c r="B14" s="6">
        <v>635</v>
      </c>
      <c r="C14" s="12" t="s">
        <v>26</v>
      </c>
      <c r="E14" s="49">
        <f>B14</f>
        <v>635</v>
      </c>
      <c r="F14" s="12" t="s">
        <v>26</v>
      </c>
    </row>
    <row r="15" spans="1:6" ht="15.75" customHeight="1">
      <c r="A15" s="12" t="s">
        <v>27</v>
      </c>
      <c r="C15" s="12" t="s">
        <v>26</v>
      </c>
      <c r="E15" s="66">
        <f>B15+January!B15+February!B15+March!B15+April!B15+May!B15+June!B15+July!B15+August!B15+September!B15+October!B15</f>
        <v>0</v>
      </c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21"/>
      <c r="F16" s="21"/>
    </row>
    <row r="17" spans="1:6" ht="15.75" customHeight="1">
      <c r="A17" s="12" t="s">
        <v>64</v>
      </c>
      <c r="B17" s="6">
        <v>7</v>
      </c>
      <c r="C17" s="12" t="s">
        <v>65</v>
      </c>
      <c r="E17" s="49">
        <f>B17+January!B17+February!B17+March!B17+April!B17+May!B17+June!B17+July!B17+August!B17+September!B17+October!B17</f>
        <v>795</v>
      </c>
      <c r="F17" s="12" t="s">
        <v>65</v>
      </c>
    </row>
    <row r="18" spans="1:6" ht="15.75" customHeight="1">
      <c r="A18" s="12" t="s">
        <v>31</v>
      </c>
      <c r="B18" s="6">
        <v>2</v>
      </c>
      <c r="C18" s="12" t="s">
        <v>32</v>
      </c>
      <c r="E18" s="49">
        <f>B18+January!B18+February!B18+March!B18+April!B18+May!B18+June!B18+July!B18+August!B18+September!B18+October!B18</f>
        <v>33</v>
      </c>
      <c r="F18" s="18" t="s">
        <v>121</v>
      </c>
    </row>
    <row r="19" spans="1:6" ht="15.75" customHeight="1">
      <c r="A19" s="12" t="s">
        <v>34</v>
      </c>
      <c r="B19" s="6">
        <v>3</v>
      </c>
      <c r="C19" s="18" t="s">
        <v>35</v>
      </c>
      <c r="E19" s="66"/>
      <c r="F19" s="12" t="s">
        <v>35</v>
      </c>
    </row>
    <row r="20" spans="1:6" ht="15.75" customHeight="1">
      <c r="A20" s="12" t="s">
        <v>36</v>
      </c>
      <c r="B20" s="6">
        <v>0</v>
      </c>
      <c r="C20" s="12" t="s">
        <v>35</v>
      </c>
      <c r="E20" s="66">
        <f>B20+October!E20</f>
        <v>5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23"/>
      <c r="F21" s="23"/>
    </row>
    <row r="22" spans="1:6" ht="15.75" customHeight="1">
      <c r="A22" s="12" t="s">
        <v>79</v>
      </c>
      <c r="B22" s="24">
        <v>6</v>
      </c>
      <c r="C22" s="25" t="s">
        <v>80</v>
      </c>
      <c r="D22" s="26"/>
      <c r="E22" s="49">
        <f>B22+January!B22+February!B22+March!B22+April!B22+May!B22+June!B22+July!B22+August!B22+September!B22+October!B22</f>
        <v>52</v>
      </c>
      <c r="F22" s="25" t="s">
        <v>80</v>
      </c>
    </row>
    <row r="23" spans="1:6" ht="15.75" customHeight="1">
      <c r="A23" s="12" t="s">
        <v>39</v>
      </c>
      <c r="B23" s="24">
        <v>35</v>
      </c>
      <c r="C23" s="25" t="s">
        <v>35</v>
      </c>
      <c r="D23" s="26"/>
      <c r="E23" s="49">
        <f>B23+January!B23+February!B23+March!B23+April!B23+May!B23+June!B23+July!B23+August!B23+September!B23+October!B23</f>
        <v>294</v>
      </c>
      <c r="F23" s="25" t="s">
        <v>35</v>
      </c>
    </row>
    <row r="24" spans="1:6" ht="15.75" customHeight="1">
      <c r="A24" s="12" t="s">
        <v>68</v>
      </c>
      <c r="B24" s="24">
        <v>0</v>
      </c>
      <c r="C24" s="25" t="s">
        <v>35</v>
      </c>
      <c r="D24" s="26"/>
      <c r="E24" s="49">
        <f>B24+January!B24+February!B24+March!B24+April!B24+May!B24+June!B24+July!B24+August!B24+September!B24+October!B24</f>
        <v>4</v>
      </c>
      <c r="F24" s="25" t="s">
        <v>35</v>
      </c>
    </row>
    <row r="25" spans="1:6" ht="15.75" customHeight="1">
      <c r="A25" s="12" t="s">
        <v>41</v>
      </c>
      <c r="B25" s="24">
        <v>1</v>
      </c>
      <c r="C25" s="25" t="s">
        <v>35</v>
      </c>
      <c r="D25" s="26"/>
      <c r="E25" s="49">
        <f>B25+January!B25+February!B25+March!B25+April!B25+May!B25+June!B25+July!B25+August!B25+September!B25+October!B25</f>
        <v>7</v>
      </c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28"/>
      <c r="F26" s="28"/>
    </row>
    <row r="27" spans="1:6" ht="15.75" customHeight="1">
      <c r="A27" s="15" t="s">
        <v>69</v>
      </c>
      <c r="B27" s="24">
        <v>0</v>
      </c>
      <c r="C27" s="25" t="s">
        <v>35</v>
      </c>
      <c r="D27" s="26"/>
      <c r="E27" s="49">
        <f>B27+January!B27+February!B27+March!B27+April!B27+May!B27+June!B27+July!B27+August!B27+September!B27+October!B27</f>
        <v>8</v>
      </c>
      <c r="F27" s="25" t="s">
        <v>35</v>
      </c>
    </row>
    <row r="28" spans="1:6" ht="15.75" customHeight="1">
      <c r="A28" s="15" t="s">
        <v>44</v>
      </c>
      <c r="B28" s="30">
        <v>2</v>
      </c>
      <c r="C28" s="31" t="s">
        <v>35</v>
      </c>
      <c r="D28" s="26"/>
      <c r="E28" s="66"/>
      <c r="F28" s="12" t="s">
        <v>35</v>
      </c>
    </row>
    <row r="29" spans="1:6" ht="15.75" customHeight="1">
      <c r="A29" s="12" t="s">
        <v>45</v>
      </c>
      <c r="B29" s="24">
        <v>2</v>
      </c>
      <c r="C29" s="12" t="s">
        <v>46</v>
      </c>
      <c r="D29" s="26"/>
      <c r="E29" s="49">
        <f>B29+January!B29+February!B29+March!B29+April!B29+May!B29+June!B29+July!B29+August!B29+September!B29+October!B29</f>
        <v>15</v>
      </c>
      <c r="F29" s="12" t="s">
        <v>46</v>
      </c>
    </row>
    <row r="30" spans="1:6" ht="15.75" customHeight="1">
      <c r="A30" s="12" t="s">
        <v>47</v>
      </c>
      <c r="B30" s="24">
        <v>0</v>
      </c>
      <c r="C30" s="7" t="s">
        <v>35</v>
      </c>
      <c r="E30" s="49">
        <f>B30+January!B30+February!B30+March!B30+April!B30+May!B30+June!B30+July!B30+August!B30+September!B30+October!B30</f>
        <v>23</v>
      </c>
      <c r="F30" s="7" t="s">
        <v>35</v>
      </c>
    </row>
    <row r="31" spans="1:6" ht="15.75" customHeight="1">
      <c r="A31" s="12" t="s">
        <v>48</v>
      </c>
      <c r="B31" s="24">
        <v>0</v>
      </c>
      <c r="C31" s="7" t="s">
        <v>35</v>
      </c>
      <c r="E31" s="66">
        <f>B31+October!E31</f>
        <v>4</v>
      </c>
      <c r="F31" s="7" t="s">
        <v>35</v>
      </c>
    </row>
    <row r="32" spans="1:6" ht="15.75" customHeight="1">
      <c r="A32" s="12" t="s">
        <v>49</v>
      </c>
      <c r="B32" s="24">
        <v>47</v>
      </c>
      <c r="C32" s="7" t="s">
        <v>50</v>
      </c>
      <c r="E32" s="49">
        <f>B32+January!B32+February!B32+March!B32+April!B32+May!B32+June!B32+July!B32+August!B32+September!B32+October!B32</f>
        <v>776</v>
      </c>
      <c r="F32" s="7" t="s">
        <v>50</v>
      </c>
    </row>
    <row r="33" spans="1:23" ht="15.75" customHeight="1">
      <c r="A33" s="32" t="s">
        <v>51</v>
      </c>
      <c r="B33" s="33"/>
      <c r="C33" s="33"/>
      <c r="D33" s="33"/>
      <c r="E33" s="33"/>
      <c r="F33" s="33"/>
    </row>
    <row r="34" spans="1:23" ht="15.75" customHeight="1">
      <c r="A34" s="12" t="s">
        <v>52</v>
      </c>
      <c r="C34" s="18" t="s">
        <v>99</v>
      </c>
      <c r="E34" s="49">
        <f>B34+January!B34+February!B34+March!B34+April!B34+May!B34+June!B34+July!B34+August!B34+September!B34+October!B34</f>
        <v>2</v>
      </c>
      <c r="F34" s="18" t="s">
        <v>122</v>
      </c>
    </row>
    <row r="35" spans="1:23" ht="15.75" customHeight="1">
      <c r="A35" s="12" t="s">
        <v>55</v>
      </c>
      <c r="C35" s="12" t="s">
        <v>54</v>
      </c>
      <c r="E35" s="7"/>
      <c r="F35" s="18" t="s">
        <v>112</v>
      </c>
    </row>
    <row r="36" spans="1:23" ht="15.75" customHeight="1">
      <c r="A36" s="12" t="s">
        <v>56</v>
      </c>
      <c r="C36" s="12" t="s">
        <v>54</v>
      </c>
      <c r="E36" s="7"/>
      <c r="F36" s="18" t="s">
        <v>126</v>
      </c>
    </row>
    <row r="37" spans="1:23" ht="15.75" customHeight="1">
      <c r="A37" s="35" t="s">
        <v>57</v>
      </c>
      <c r="C37" s="25"/>
      <c r="E37" s="7"/>
      <c r="F37" s="25"/>
    </row>
    <row r="38" spans="1:23" ht="15.75" customHeight="1">
      <c r="A38" s="18" t="s">
        <v>106</v>
      </c>
      <c r="C38" s="12" t="s">
        <v>54</v>
      </c>
      <c r="E38" s="7"/>
      <c r="F38" s="12" t="s">
        <v>54</v>
      </c>
    </row>
    <row r="39" spans="1:23" ht="15.75" customHeight="1">
      <c r="A39" s="18" t="s">
        <v>107</v>
      </c>
      <c r="C39" s="12" t="s">
        <v>54</v>
      </c>
      <c r="E39" s="7"/>
      <c r="F39" s="12" t="s">
        <v>54</v>
      </c>
    </row>
    <row r="40" spans="1:23" ht="15.75" customHeight="1">
      <c r="A40" s="12" t="s">
        <v>60</v>
      </c>
      <c r="C40" s="12" t="s">
        <v>54</v>
      </c>
      <c r="E40" s="7"/>
      <c r="F40" s="12" t="s">
        <v>54</v>
      </c>
    </row>
    <row r="41" spans="1:23" ht="15.75" customHeight="1">
      <c r="A41" s="51"/>
      <c r="B41" s="52"/>
      <c r="C41" s="51"/>
      <c r="D41" s="52"/>
      <c r="E41" s="52"/>
      <c r="F41" s="51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1" priority="1">
      <formula>LEN(TRIM(B4))&gt;0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1"/>
  <sheetViews>
    <sheetView workbookViewId="0"/>
  </sheetViews>
  <sheetFormatPr defaultColWidth="12.6328125" defaultRowHeight="15" customHeight="1"/>
  <cols>
    <col min="1" max="1" width="66.26953125" customWidth="1"/>
    <col min="2" max="2" width="4.7265625" customWidth="1"/>
    <col min="3" max="3" width="40.36328125" customWidth="1"/>
    <col min="6" max="6" width="35.08984375" customWidth="1"/>
  </cols>
  <sheetData>
    <row r="1" spans="1:6" ht="47.25" customHeight="1">
      <c r="A1" s="73" t="s">
        <v>127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7"/>
      <c r="F3" s="7" t="s">
        <v>3</v>
      </c>
    </row>
    <row r="4" spans="1:6" ht="15.75" customHeight="1">
      <c r="A4" s="5" t="s">
        <v>4</v>
      </c>
      <c r="B4" s="55">
        <f>SUM(B7*7.5*3)+B10+B9+(B8*7.5*3)</f>
        <v>0</v>
      </c>
      <c r="C4" s="7" t="s">
        <v>5</v>
      </c>
      <c r="E4" s="62">
        <f>B4+January!B4+February!B4+March!B4+April!B4+May!B4+June!B4+July!B4+August!B4+September!B4+October!B4+November!B4</f>
        <v>75192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0"/>
    </row>
    <row r="6" spans="1:6" ht="15.75" customHeight="1">
      <c r="A6" s="12" t="s">
        <v>8</v>
      </c>
      <c r="B6" s="14"/>
      <c r="C6" s="7" t="s">
        <v>9</v>
      </c>
      <c r="E6" s="64">
        <f>B6+January!B6+February!B6+March!B6+April!B6+May!B6+June!B6+July!B6+August!B6+September!B6+October!B6+November!B6</f>
        <v>65114</v>
      </c>
      <c r="F6" s="7" t="s">
        <v>9</v>
      </c>
    </row>
    <row r="7" spans="1:6" ht="15.75" customHeight="1">
      <c r="A7" s="7" t="s">
        <v>10</v>
      </c>
      <c r="B7" s="7"/>
      <c r="C7" s="6" t="s">
        <v>125</v>
      </c>
      <c r="E7" s="49">
        <f>B7+January!B7+February!B7+March!B7+April!B7+May!B7+June!B7+July!B7+August!B7+September!B7+October!B7+November!B7</f>
        <v>2168</v>
      </c>
      <c r="F7" s="6" t="s">
        <v>125</v>
      </c>
    </row>
    <row r="8" spans="1:6" ht="15.75" customHeight="1">
      <c r="A8" s="7" t="s">
        <v>12</v>
      </c>
      <c r="B8" s="7"/>
      <c r="C8" s="12" t="s">
        <v>13</v>
      </c>
      <c r="E8" s="66"/>
      <c r="F8" s="7" t="s">
        <v>13</v>
      </c>
    </row>
    <row r="9" spans="1:6" ht="15.75" customHeight="1">
      <c r="A9" s="12" t="s">
        <v>14</v>
      </c>
      <c r="B9" s="14"/>
      <c r="C9" s="15" t="s">
        <v>16</v>
      </c>
      <c r="D9" s="16"/>
      <c r="E9" s="64">
        <f>B9+January!B9+February!B9+March!B9+April!B9+May!B9+June!B9+July!B9+August!B9+September!B9+October!B9+November!B9</f>
        <v>22662</v>
      </c>
      <c r="F9" s="16" t="s">
        <v>16</v>
      </c>
    </row>
    <row r="10" spans="1:6" ht="15.75" customHeight="1">
      <c r="A10" s="12" t="s">
        <v>17</v>
      </c>
      <c r="B10" s="7"/>
      <c r="C10" s="17" t="s">
        <v>18</v>
      </c>
      <c r="D10" s="16"/>
      <c r="E10" s="49">
        <f>B10+January!B10+February!B10+March!B10+April!B10+May!B10+June!B10+July!B10+August!B10+September!B10+October!B10+November!B10</f>
        <v>645</v>
      </c>
      <c r="F10" s="16" t="s">
        <v>18</v>
      </c>
    </row>
    <row r="11" spans="1:6" ht="15.75" customHeight="1">
      <c r="A11" s="12" t="s">
        <v>19</v>
      </c>
      <c r="C11" s="12" t="s">
        <v>97</v>
      </c>
      <c r="E11" s="49">
        <f>B11+January!B11+February!B11+March!B11+April!B11+May!B11+June!B11+July!B11+August!B11+September!B11+October!B11+November!B11</f>
        <v>1720</v>
      </c>
      <c r="F11" s="12" t="s">
        <v>116</v>
      </c>
    </row>
    <row r="12" spans="1:6" ht="15.75" customHeight="1">
      <c r="A12" s="12" t="s">
        <v>22</v>
      </c>
      <c r="C12" s="18" t="s">
        <v>23</v>
      </c>
      <c r="E12" s="49">
        <f>B12+January!B12+February!B12+March!B12+April!B12+May!B12+June!B12+July!B12+August!B12+September!B12+October!B12+November!B12</f>
        <v>45</v>
      </c>
      <c r="F12" s="18" t="s">
        <v>23</v>
      </c>
    </row>
    <row r="13" spans="1:6" ht="15.75" customHeight="1">
      <c r="A13" s="12" t="s">
        <v>24</v>
      </c>
      <c r="B13" s="7"/>
      <c r="C13" s="18" t="s">
        <v>23</v>
      </c>
      <c r="E13" s="66">
        <f>B13</f>
        <v>0</v>
      </c>
      <c r="F13" s="12" t="s">
        <v>23</v>
      </c>
    </row>
    <row r="14" spans="1:6" ht="15.75" customHeight="1">
      <c r="A14" s="12" t="s">
        <v>25</v>
      </c>
      <c r="B14" s="7"/>
      <c r="C14" s="12" t="s">
        <v>26</v>
      </c>
      <c r="E14" s="66">
        <f>November!B14</f>
        <v>635</v>
      </c>
      <c r="F14" s="12" t="s">
        <v>26</v>
      </c>
    </row>
    <row r="15" spans="1:6" ht="15.75" customHeight="1">
      <c r="A15" s="12" t="s">
        <v>27</v>
      </c>
      <c r="B15" s="7"/>
      <c r="C15" s="12" t="s">
        <v>26</v>
      </c>
      <c r="E15" s="66">
        <f>B15</f>
        <v>0</v>
      </c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67"/>
      <c r="F16" s="21"/>
    </row>
    <row r="17" spans="1:6" ht="15.75" customHeight="1">
      <c r="A17" s="12" t="s">
        <v>64</v>
      </c>
      <c r="B17" s="7"/>
      <c r="C17" s="12" t="s">
        <v>65</v>
      </c>
      <c r="E17" s="49">
        <f>B17+January!B17+February!B17+March!B17+April!B17+May!B17+June!B17+July!B17+August!B17+September!B17+October!B17+November!B17</f>
        <v>795</v>
      </c>
      <c r="F17" s="12" t="s">
        <v>65</v>
      </c>
    </row>
    <row r="18" spans="1:6" ht="15.75" customHeight="1">
      <c r="A18" s="12" t="s">
        <v>31</v>
      </c>
      <c r="B18" s="7"/>
      <c r="C18" s="12" t="s">
        <v>32</v>
      </c>
      <c r="E18" s="49">
        <f>B18+January!B18+February!B18+March!B18+April!B18+May!B18+June!B18+July!B18+August!B18+September!B18+October!B18+November!B18</f>
        <v>33</v>
      </c>
      <c r="F18" s="18" t="s">
        <v>121</v>
      </c>
    </row>
    <row r="19" spans="1:6" ht="15.75" customHeight="1">
      <c r="A19" s="12" t="s">
        <v>34</v>
      </c>
      <c r="B19" s="7"/>
      <c r="C19" s="18" t="s">
        <v>35</v>
      </c>
      <c r="E19" s="66"/>
      <c r="F19" s="12" t="s">
        <v>35</v>
      </c>
    </row>
    <row r="20" spans="1:6" ht="15.75" customHeight="1">
      <c r="A20" s="12" t="s">
        <v>36</v>
      </c>
      <c r="B20" s="7"/>
      <c r="C20" s="12" t="s">
        <v>35</v>
      </c>
      <c r="E20" s="66">
        <f>B20+November!E20</f>
        <v>5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68"/>
      <c r="F21" s="23"/>
    </row>
    <row r="22" spans="1:6" ht="15.75" customHeight="1">
      <c r="A22" s="12" t="s">
        <v>79</v>
      </c>
      <c r="B22" s="25"/>
      <c r="C22" s="25" t="s">
        <v>80</v>
      </c>
      <c r="D22" s="26"/>
      <c r="E22" s="49">
        <f>B22+January!B22+February!B22+March!B22+April!B22+May!B22+June!B22+July!B22+August!B22+September!B22+October!B22+November!B22</f>
        <v>52</v>
      </c>
      <c r="F22" s="25" t="s">
        <v>80</v>
      </c>
    </row>
    <row r="23" spans="1:6" ht="15.75" customHeight="1">
      <c r="A23" s="12" t="s">
        <v>39</v>
      </c>
      <c r="B23" s="25"/>
      <c r="C23" s="25" t="s">
        <v>35</v>
      </c>
      <c r="D23" s="26"/>
      <c r="E23" s="49">
        <f>B23+January!B23+February!B23+March!B23+April!B23+May!B23+June!B23+July!B23+August!B23+September!B23+October!B23+November!B23</f>
        <v>294</v>
      </c>
      <c r="F23" s="25" t="s">
        <v>35</v>
      </c>
    </row>
    <row r="24" spans="1:6" ht="15.75" customHeight="1">
      <c r="A24" s="12" t="s">
        <v>68</v>
      </c>
      <c r="B24" s="25"/>
      <c r="C24" s="25" t="s">
        <v>35</v>
      </c>
      <c r="D24" s="26"/>
      <c r="E24" s="49">
        <f>B24+January!B24+February!B24+March!B24+April!B24+May!B24+June!B24+July!B24+August!B24+September!B24+October!B24+November!B24</f>
        <v>4</v>
      </c>
      <c r="F24" s="25" t="s">
        <v>35</v>
      </c>
    </row>
    <row r="25" spans="1:6" ht="15.75" customHeight="1">
      <c r="A25" s="12" t="s">
        <v>41</v>
      </c>
      <c r="B25" s="25"/>
      <c r="C25" s="25" t="s">
        <v>35</v>
      </c>
      <c r="D25" s="26"/>
      <c r="E25" s="49">
        <f>B25+January!B25+February!B25+March!B25+April!B25+May!B25+June!B25+July!B25+August!B25+September!B25+October!B25+November!B25</f>
        <v>7</v>
      </c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69"/>
      <c r="F26" s="28"/>
    </row>
    <row r="27" spans="1:6" ht="15.75" customHeight="1">
      <c r="A27" s="15" t="s">
        <v>69</v>
      </c>
      <c r="B27" s="25"/>
      <c r="C27" s="25" t="s">
        <v>35</v>
      </c>
      <c r="D27" s="26"/>
      <c r="E27" s="49">
        <f>B27+January!B27+February!B27+March!B27+April!B27+May!B27+June!B27+July!B27+August!B27+September!B27+October!B27+November!B27</f>
        <v>8</v>
      </c>
      <c r="F27" s="25" t="s">
        <v>35</v>
      </c>
    </row>
    <row r="28" spans="1:6" ht="15.75" customHeight="1">
      <c r="A28" s="15" t="s">
        <v>44</v>
      </c>
      <c r="B28" s="31"/>
      <c r="C28" s="31" t="s">
        <v>35</v>
      </c>
      <c r="D28" s="26"/>
      <c r="E28" s="66"/>
      <c r="F28" s="12" t="s">
        <v>35</v>
      </c>
    </row>
    <row r="29" spans="1:6" ht="15.75" customHeight="1">
      <c r="A29" s="12" t="s">
        <v>128</v>
      </c>
      <c r="B29" s="25"/>
      <c r="C29" s="12" t="s">
        <v>46</v>
      </c>
      <c r="D29" s="26"/>
      <c r="E29" s="49">
        <f>B29+January!B29+February!B29+March!B29+April!B29+May!B29+June!B29+July!B29+August!B29+September!B29+October!B29+November!B29</f>
        <v>15</v>
      </c>
      <c r="F29" s="12" t="s">
        <v>46</v>
      </c>
    </row>
    <row r="30" spans="1:6" ht="15.75" customHeight="1">
      <c r="A30" s="12" t="s">
        <v>47</v>
      </c>
      <c r="B30" s="25"/>
      <c r="C30" s="7" t="s">
        <v>35</v>
      </c>
      <c r="E30" s="49">
        <f>B30+January!B30+February!B30+March!B30+April!B30+May!B30+June!B30+July!B30+August!B30+September!B30+October!B30+November!B30</f>
        <v>23</v>
      </c>
      <c r="F30" s="7" t="s">
        <v>35</v>
      </c>
    </row>
    <row r="31" spans="1:6" ht="15.75" customHeight="1">
      <c r="A31" s="12" t="s">
        <v>48</v>
      </c>
      <c r="B31" s="25"/>
      <c r="C31" s="7" t="s">
        <v>35</v>
      </c>
      <c r="E31" s="66">
        <f>B31+November!E31</f>
        <v>4</v>
      </c>
      <c r="F31" s="7" t="s">
        <v>35</v>
      </c>
    </row>
    <row r="32" spans="1:6" ht="15.75" customHeight="1">
      <c r="A32" s="12" t="s">
        <v>49</v>
      </c>
      <c r="B32" s="25"/>
      <c r="C32" s="7" t="s">
        <v>50</v>
      </c>
      <c r="E32" s="49">
        <f>B32+January!B32+February!B32+March!B32+April!B32+May!B32+June!B32+July!B32+August!B32+September!B32+October!B32+November!B32</f>
        <v>776</v>
      </c>
      <c r="F32" s="7" t="s">
        <v>50</v>
      </c>
    </row>
    <row r="33" spans="1:23" ht="15.75" customHeight="1">
      <c r="A33" s="32" t="s">
        <v>51</v>
      </c>
      <c r="B33" s="33"/>
      <c r="C33" s="33"/>
      <c r="D33" s="33"/>
      <c r="E33" s="70"/>
      <c r="F33" s="33"/>
    </row>
    <row r="34" spans="1:23" ht="15.75" customHeight="1">
      <c r="A34" s="12" t="s">
        <v>52</v>
      </c>
      <c r="C34" s="18" t="s">
        <v>99</v>
      </c>
      <c r="E34" s="49">
        <f>B34+January!B34+February!B34+March!B34+April!B34+May!B34+June!B34+July!B34+August!B34+September!B34+October!B34+November!B34</f>
        <v>2</v>
      </c>
      <c r="F34" s="18" t="s">
        <v>129</v>
      </c>
    </row>
    <row r="35" spans="1:23" ht="15.75" customHeight="1">
      <c r="A35" s="12" t="s">
        <v>55</v>
      </c>
      <c r="C35" s="12" t="s">
        <v>54</v>
      </c>
      <c r="E35" s="66"/>
      <c r="F35" s="18" t="s">
        <v>112</v>
      </c>
    </row>
    <row r="36" spans="1:23" ht="15.75" customHeight="1">
      <c r="A36" s="12" t="s">
        <v>56</v>
      </c>
      <c r="C36" s="12" t="s">
        <v>54</v>
      </c>
      <c r="E36" s="66"/>
      <c r="F36" s="18" t="s">
        <v>126</v>
      </c>
    </row>
    <row r="37" spans="1:23" ht="15.75" customHeight="1">
      <c r="A37" s="35" t="s">
        <v>57</v>
      </c>
      <c r="C37" s="25"/>
      <c r="E37" s="66"/>
      <c r="F37" s="25"/>
    </row>
    <row r="38" spans="1:23" ht="15.75" customHeight="1">
      <c r="A38" s="18" t="s">
        <v>106</v>
      </c>
      <c r="B38" s="7"/>
      <c r="C38" s="12" t="s">
        <v>54</v>
      </c>
      <c r="E38" s="66">
        <f t="shared" ref="E38:E40" si="0">B38</f>
        <v>0</v>
      </c>
      <c r="F38" s="12" t="s">
        <v>54</v>
      </c>
    </row>
    <row r="39" spans="1:23" ht="15.75" customHeight="1">
      <c r="A39" s="18" t="s">
        <v>107</v>
      </c>
      <c r="B39" s="7"/>
      <c r="C39" s="12" t="s">
        <v>54</v>
      </c>
      <c r="E39" s="66">
        <f t="shared" si="0"/>
        <v>0</v>
      </c>
      <c r="F39" s="12" t="s">
        <v>54</v>
      </c>
    </row>
    <row r="40" spans="1:23" ht="15.75" customHeight="1">
      <c r="A40" s="12" t="s">
        <v>60</v>
      </c>
      <c r="B40" s="7"/>
      <c r="C40" s="12" t="s">
        <v>54</v>
      </c>
      <c r="E40" s="66">
        <f t="shared" si="0"/>
        <v>0</v>
      </c>
      <c r="F40" s="12" t="s">
        <v>54</v>
      </c>
    </row>
    <row r="41" spans="1:23" ht="15.75" customHeight="1">
      <c r="A41" s="51"/>
      <c r="B41" s="52"/>
      <c r="C41" s="51"/>
      <c r="D41" s="52"/>
      <c r="E41" s="52"/>
      <c r="F41" s="51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1"/>
  <sheetViews>
    <sheetView workbookViewId="0"/>
  </sheetViews>
  <sheetFormatPr defaultColWidth="12.6328125" defaultRowHeight="15" customHeight="1"/>
  <cols>
    <col min="1" max="1" width="66.26953125" customWidth="1"/>
    <col min="2" max="2" width="6.26953125" customWidth="1"/>
    <col min="3" max="3" width="41.26953125" customWidth="1"/>
    <col min="6" max="6" width="37.26953125" customWidth="1"/>
  </cols>
  <sheetData>
    <row r="1" spans="1:6" ht="39.75" customHeight="1">
      <c r="A1" s="71" t="s">
        <v>61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6">
        <v>141</v>
      </c>
      <c r="F3" s="7" t="s">
        <v>3</v>
      </c>
    </row>
    <row r="4" spans="1:6" ht="15.75" customHeight="1">
      <c r="A4" s="5" t="s">
        <v>4</v>
      </c>
      <c r="B4" s="41">
        <f>SUM(B7*7.5*3)+B10+B9+(B8*7.5*3)</f>
        <v>6805.5</v>
      </c>
      <c r="C4" s="7" t="s">
        <v>5</v>
      </c>
      <c r="E4" s="8">
        <f>B4+January!B4</f>
        <v>14576.5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0"/>
    </row>
    <row r="6" spans="1:6" ht="15.75" customHeight="1">
      <c r="A6" s="12" t="s">
        <v>8</v>
      </c>
      <c r="B6" s="13">
        <v>6572</v>
      </c>
      <c r="C6" s="7" t="s">
        <v>9</v>
      </c>
      <c r="E6" s="14">
        <f>B6+January!B6</f>
        <v>11325</v>
      </c>
      <c r="F6" s="7" t="s">
        <v>9</v>
      </c>
    </row>
    <row r="7" spans="1:6" ht="15.75" customHeight="1">
      <c r="A7" s="7" t="s">
        <v>10</v>
      </c>
      <c r="B7" s="6">
        <v>190</v>
      </c>
      <c r="C7" s="6" t="s">
        <v>62</v>
      </c>
      <c r="E7" s="7">
        <f>B7+January!B7</f>
        <v>383</v>
      </c>
      <c r="F7" s="6" t="s">
        <v>63</v>
      </c>
    </row>
    <row r="8" spans="1:6" ht="15.75" customHeight="1">
      <c r="A8" s="7" t="s">
        <v>12</v>
      </c>
      <c r="B8" s="6">
        <v>13</v>
      </c>
      <c r="C8" s="12" t="s">
        <v>13</v>
      </c>
      <c r="E8" s="6">
        <v>13</v>
      </c>
      <c r="F8" s="7" t="s">
        <v>13</v>
      </c>
    </row>
    <row r="9" spans="1:6" ht="15.75" customHeight="1">
      <c r="A9" s="12" t="s">
        <v>14</v>
      </c>
      <c r="B9" s="13">
        <v>2150</v>
      </c>
      <c r="C9" s="15" t="s">
        <v>15</v>
      </c>
      <c r="D9" s="16"/>
      <c r="E9" s="14">
        <f>B9+January!B9</f>
        <v>5165</v>
      </c>
      <c r="F9" s="16" t="s">
        <v>16</v>
      </c>
    </row>
    <row r="10" spans="1:6" ht="15.75" customHeight="1">
      <c r="A10" s="12" t="s">
        <v>17</v>
      </c>
      <c r="B10" s="6">
        <v>88</v>
      </c>
      <c r="C10" s="17" t="s">
        <v>18</v>
      </c>
      <c r="D10" s="16"/>
      <c r="E10" s="7">
        <f>B10+January!B10</f>
        <v>164</v>
      </c>
      <c r="F10" s="16" t="s">
        <v>18</v>
      </c>
    </row>
    <row r="11" spans="1:6" ht="15.75" customHeight="1">
      <c r="A11" s="12" t="s">
        <v>19</v>
      </c>
      <c r="C11" s="12" t="s">
        <v>20</v>
      </c>
      <c r="E11" s="7">
        <f>B11+January!E11</f>
        <v>0</v>
      </c>
      <c r="F11" s="12" t="s">
        <v>21</v>
      </c>
    </row>
    <row r="12" spans="1:6" ht="15.75" customHeight="1">
      <c r="A12" s="12" t="s">
        <v>22</v>
      </c>
      <c r="C12" s="18" t="s">
        <v>23</v>
      </c>
      <c r="E12" s="7">
        <f>B12+January!E12</f>
        <v>0</v>
      </c>
      <c r="F12" s="18" t="s">
        <v>23</v>
      </c>
    </row>
    <row r="13" spans="1:6" ht="15.75" customHeight="1">
      <c r="A13" s="12" t="s">
        <v>24</v>
      </c>
      <c r="C13" s="18" t="s">
        <v>23</v>
      </c>
      <c r="E13" s="7">
        <f>B13+January!E13</f>
        <v>0</v>
      </c>
      <c r="F13" s="18" t="s">
        <v>23</v>
      </c>
    </row>
    <row r="14" spans="1:6" ht="15.75" customHeight="1">
      <c r="A14" s="12" t="s">
        <v>25</v>
      </c>
      <c r="C14" s="12" t="s">
        <v>26</v>
      </c>
      <c r="E14" s="7">
        <f>B14+January!E14</f>
        <v>635</v>
      </c>
      <c r="F14" s="12" t="s">
        <v>26</v>
      </c>
    </row>
    <row r="15" spans="1:6" ht="15.75" customHeight="1">
      <c r="A15" s="12" t="s">
        <v>27</v>
      </c>
      <c r="C15" s="12" t="s">
        <v>26</v>
      </c>
      <c r="E15" s="7">
        <f>B15+January!E15</f>
        <v>0</v>
      </c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21"/>
      <c r="F16" s="21"/>
    </row>
    <row r="17" spans="1:6" ht="15.75" customHeight="1">
      <c r="A17" s="12" t="s">
        <v>64</v>
      </c>
      <c r="B17" s="6">
        <v>77</v>
      </c>
      <c r="C17" s="12" t="s">
        <v>65</v>
      </c>
      <c r="E17" s="7">
        <f>B17+January!E17</f>
        <v>168</v>
      </c>
      <c r="F17" s="7" t="s">
        <v>65</v>
      </c>
    </row>
    <row r="18" spans="1:6" ht="15.75" customHeight="1">
      <c r="A18" s="12" t="s">
        <v>31</v>
      </c>
      <c r="B18" s="6">
        <v>1</v>
      </c>
      <c r="C18" s="12" t="s">
        <v>32</v>
      </c>
      <c r="E18" s="7">
        <f>B18+January!E18</f>
        <v>4</v>
      </c>
      <c r="F18" s="18" t="s">
        <v>66</v>
      </c>
    </row>
    <row r="19" spans="1:6" ht="15.75" customHeight="1">
      <c r="A19" s="12" t="s">
        <v>34</v>
      </c>
      <c r="B19" s="6">
        <v>5</v>
      </c>
      <c r="C19" s="12" t="s">
        <v>67</v>
      </c>
      <c r="E19" s="6">
        <v>5</v>
      </c>
      <c r="F19" s="12" t="s">
        <v>67</v>
      </c>
    </row>
    <row r="20" spans="1:6" ht="15.75" customHeight="1">
      <c r="A20" s="12" t="s">
        <v>36</v>
      </c>
      <c r="B20" s="6">
        <v>0</v>
      </c>
      <c r="C20" s="12" t="s">
        <v>35</v>
      </c>
      <c r="E20" s="7">
        <f>B20+January!E20</f>
        <v>0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23"/>
      <c r="F21" s="23"/>
    </row>
    <row r="22" spans="1:6" ht="15.75" customHeight="1">
      <c r="A22" s="12" t="s">
        <v>38</v>
      </c>
      <c r="B22" s="24">
        <v>6</v>
      </c>
      <c r="C22" s="25" t="s">
        <v>35</v>
      </c>
      <c r="D22" s="26"/>
      <c r="E22" s="7">
        <f>B22+January!E22</f>
        <v>9</v>
      </c>
      <c r="F22" s="25" t="s">
        <v>35</v>
      </c>
    </row>
    <row r="23" spans="1:6" ht="15.75" customHeight="1">
      <c r="A23" s="12" t="s">
        <v>39</v>
      </c>
      <c r="B23" s="24">
        <v>12</v>
      </c>
      <c r="C23" s="25" t="s">
        <v>35</v>
      </c>
      <c r="D23" s="26"/>
      <c r="E23" s="7">
        <f>B23+January!E23</f>
        <v>35</v>
      </c>
      <c r="F23" s="25" t="s">
        <v>35</v>
      </c>
    </row>
    <row r="24" spans="1:6" ht="15.75" customHeight="1">
      <c r="A24" s="12" t="s">
        <v>68</v>
      </c>
      <c r="B24" s="24">
        <v>1</v>
      </c>
      <c r="C24" s="25" t="s">
        <v>35</v>
      </c>
      <c r="D24" s="26"/>
      <c r="E24" s="7">
        <f>B24+January!E24</f>
        <v>1</v>
      </c>
      <c r="F24" s="25" t="s">
        <v>35</v>
      </c>
    </row>
    <row r="25" spans="1:6" ht="15.75" customHeight="1">
      <c r="A25" s="12" t="s">
        <v>41</v>
      </c>
      <c r="B25" s="24">
        <v>1</v>
      </c>
      <c r="C25" s="25" t="s">
        <v>35</v>
      </c>
      <c r="D25" s="26"/>
      <c r="E25" s="7">
        <f>B25+January!E25</f>
        <v>1</v>
      </c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28"/>
      <c r="F26" s="29"/>
    </row>
    <row r="27" spans="1:6" ht="15.75" customHeight="1">
      <c r="A27" s="15" t="s">
        <v>69</v>
      </c>
      <c r="B27" s="24">
        <v>2</v>
      </c>
      <c r="C27" s="25" t="s">
        <v>35</v>
      </c>
      <c r="D27" s="26"/>
      <c r="E27" s="7">
        <f>B27+January!E27</f>
        <v>2</v>
      </c>
      <c r="F27" s="25" t="s">
        <v>35</v>
      </c>
    </row>
    <row r="28" spans="1:6" ht="15.75" customHeight="1">
      <c r="A28" s="15" t="s">
        <v>44</v>
      </c>
      <c r="B28" s="30">
        <v>2</v>
      </c>
      <c r="C28" s="31" t="s">
        <v>35</v>
      </c>
      <c r="D28" s="26"/>
      <c r="E28" s="6">
        <v>2</v>
      </c>
      <c r="F28" s="12" t="s">
        <v>35</v>
      </c>
    </row>
    <row r="29" spans="1:6" ht="15.75" customHeight="1">
      <c r="A29" s="12" t="s">
        <v>45</v>
      </c>
      <c r="B29" s="24">
        <v>0</v>
      </c>
      <c r="C29" s="12" t="s">
        <v>46</v>
      </c>
      <c r="D29" s="26"/>
      <c r="E29" s="7">
        <f>B29+January!E29</f>
        <v>0</v>
      </c>
      <c r="F29" s="12" t="s">
        <v>46</v>
      </c>
    </row>
    <row r="30" spans="1:6" ht="15.75" customHeight="1">
      <c r="A30" s="12" t="s">
        <v>47</v>
      </c>
      <c r="B30" s="24">
        <v>2</v>
      </c>
      <c r="C30" s="7" t="s">
        <v>35</v>
      </c>
      <c r="E30" s="7">
        <f>B30+January!E30</f>
        <v>4</v>
      </c>
      <c r="F30" s="7" t="s">
        <v>35</v>
      </c>
    </row>
    <row r="31" spans="1:6" ht="15.75" customHeight="1">
      <c r="A31" s="12" t="s">
        <v>48</v>
      </c>
      <c r="B31" s="24">
        <v>0</v>
      </c>
      <c r="C31" s="7" t="s">
        <v>35</v>
      </c>
      <c r="E31" s="7">
        <f>B31+January!E31</f>
        <v>0</v>
      </c>
      <c r="F31" s="7" t="s">
        <v>35</v>
      </c>
    </row>
    <row r="32" spans="1:6" ht="15.75" customHeight="1">
      <c r="A32" s="12" t="s">
        <v>49</v>
      </c>
      <c r="B32" s="24">
        <v>57</v>
      </c>
      <c r="C32" s="7" t="s">
        <v>50</v>
      </c>
      <c r="E32" s="7">
        <f>B32+January!B32</f>
        <v>108</v>
      </c>
      <c r="F32" s="7" t="s">
        <v>50</v>
      </c>
    </row>
    <row r="33" spans="1:23" ht="15.75" customHeight="1">
      <c r="A33" s="32" t="s">
        <v>51</v>
      </c>
      <c r="B33" s="33"/>
      <c r="C33" s="33"/>
      <c r="D33" s="33"/>
      <c r="E33" s="33"/>
      <c r="F33" s="33"/>
    </row>
    <row r="34" spans="1:23" ht="15.75" customHeight="1">
      <c r="A34" s="12" t="s">
        <v>52</v>
      </c>
      <c r="C34" s="12" t="s">
        <v>53</v>
      </c>
      <c r="E34" s="7">
        <f>B34+January!E34</f>
        <v>0</v>
      </c>
      <c r="F34" s="12" t="s">
        <v>54</v>
      </c>
    </row>
    <row r="35" spans="1:23" ht="15.75" customHeight="1">
      <c r="A35" s="12" t="s">
        <v>55</v>
      </c>
      <c r="C35" s="12" t="s">
        <v>54</v>
      </c>
      <c r="E35" s="7">
        <f>B35+January!E35</f>
        <v>0</v>
      </c>
      <c r="F35" s="12" t="s">
        <v>54</v>
      </c>
    </row>
    <row r="36" spans="1:23" ht="15.75" customHeight="1">
      <c r="A36" s="12" t="s">
        <v>56</v>
      </c>
      <c r="C36" s="12" t="s">
        <v>54</v>
      </c>
      <c r="E36" s="7">
        <f>B36+January!E36</f>
        <v>0</v>
      </c>
      <c r="F36" s="12" t="s">
        <v>54</v>
      </c>
    </row>
    <row r="37" spans="1:23" ht="15.75" customHeight="1">
      <c r="A37" s="35" t="s">
        <v>57</v>
      </c>
      <c r="C37" s="25"/>
      <c r="E37" s="7">
        <f>B37+January!E37</f>
        <v>0</v>
      </c>
      <c r="F37" s="25"/>
    </row>
    <row r="38" spans="1:23" ht="15.75" customHeight="1">
      <c r="A38" s="12" t="s">
        <v>58</v>
      </c>
      <c r="C38" s="12" t="s">
        <v>54</v>
      </c>
      <c r="E38" s="7">
        <f>B38+January!E38</f>
        <v>0</v>
      </c>
      <c r="F38" s="12" t="s">
        <v>54</v>
      </c>
    </row>
    <row r="39" spans="1:23" ht="15.75" customHeight="1">
      <c r="A39" s="12" t="s">
        <v>59</v>
      </c>
      <c r="C39" s="12" t="s">
        <v>54</v>
      </c>
      <c r="E39" s="7">
        <f>B39+January!E39</f>
        <v>0</v>
      </c>
      <c r="F39" s="12" t="s">
        <v>54</v>
      </c>
    </row>
    <row r="40" spans="1:23" ht="15.75" customHeight="1">
      <c r="A40" s="12" t="s">
        <v>60</v>
      </c>
      <c r="C40" s="12" t="s">
        <v>54</v>
      </c>
      <c r="E40" s="7">
        <f>B40+January!E40</f>
        <v>0</v>
      </c>
      <c r="F40" s="12" t="s">
        <v>54</v>
      </c>
    </row>
    <row r="41" spans="1:23" ht="15.75" customHeight="1">
      <c r="A41" s="36"/>
      <c r="B41" s="37"/>
      <c r="C41" s="38"/>
      <c r="D41" s="39"/>
      <c r="E41" s="37"/>
      <c r="F41" s="40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10" priority="1">
      <formula>LEN(TRIM(B4))&gt;0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000"/>
  <sheetViews>
    <sheetView workbookViewId="0"/>
  </sheetViews>
  <sheetFormatPr defaultColWidth="12.6328125" defaultRowHeight="15" customHeight="1"/>
  <cols>
    <col min="1" max="1" width="66.26953125" customWidth="1"/>
    <col min="2" max="2" width="6.26953125" customWidth="1"/>
    <col min="3" max="3" width="40.36328125" customWidth="1"/>
    <col min="6" max="6" width="35" customWidth="1"/>
  </cols>
  <sheetData>
    <row r="1" spans="1:6" ht="33.75" customHeight="1">
      <c r="A1" s="71" t="s">
        <v>70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6">
        <v>176</v>
      </c>
      <c r="F3" s="7" t="s">
        <v>3</v>
      </c>
    </row>
    <row r="4" spans="1:6" ht="15.75" customHeight="1">
      <c r="A4" s="5" t="s">
        <v>4</v>
      </c>
      <c r="B4" s="42">
        <f>SUM(B7*7.5*3)+B10+B9+(B8*7.5*3)</f>
        <v>6183</v>
      </c>
      <c r="C4" s="7" t="s">
        <v>5</v>
      </c>
      <c r="E4" s="8">
        <f>B4+January!B4+February!B4</f>
        <v>20759.5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1"/>
    </row>
    <row r="6" spans="1:6" ht="15.75" customHeight="1">
      <c r="A6" s="12" t="s">
        <v>8</v>
      </c>
      <c r="B6" s="13">
        <v>6355</v>
      </c>
      <c r="C6" s="7" t="s">
        <v>9</v>
      </c>
      <c r="E6" s="14">
        <f>B6+January!B6+February!B6</f>
        <v>17680</v>
      </c>
      <c r="F6" s="7" t="s">
        <v>9</v>
      </c>
    </row>
    <row r="7" spans="1:6" ht="15.75" customHeight="1">
      <c r="A7" s="7" t="s">
        <v>10</v>
      </c>
      <c r="B7" s="6">
        <v>191</v>
      </c>
      <c r="C7" s="6" t="s">
        <v>71</v>
      </c>
      <c r="E7" s="7">
        <f>B7+January!B7+February!B7</f>
        <v>574</v>
      </c>
      <c r="F7" s="6" t="s">
        <v>72</v>
      </c>
    </row>
    <row r="8" spans="1:6" ht="15.75" customHeight="1">
      <c r="A8" s="7" t="s">
        <v>12</v>
      </c>
      <c r="B8" s="6">
        <v>13</v>
      </c>
      <c r="C8" s="12" t="s">
        <v>13</v>
      </c>
      <c r="E8" s="6">
        <v>13</v>
      </c>
      <c r="F8" s="7" t="s">
        <v>13</v>
      </c>
    </row>
    <row r="9" spans="1:6" ht="15.75" customHeight="1">
      <c r="A9" s="12" t="s">
        <v>14</v>
      </c>
      <c r="B9" s="13">
        <v>1533</v>
      </c>
      <c r="C9" s="15" t="s">
        <v>15</v>
      </c>
      <c r="D9" s="16"/>
      <c r="E9" s="14">
        <f>B9+January!B9+February!B9</f>
        <v>6698</v>
      </c>
      <c r="F9" s="16" t="s">
        <v>16</v>
      </c>
    </row>
    <row r="10" spans="1:6" ht="15.75" customHeight="1">
      <c r="A10" s="12" t="s">
        <v>17</v>
      </c>
      <c r="B10" s="6">
        <v>60</v>
      </c>
      <c r="C10" s="17" t="s">
        <v>73</v>
      </c>
      <c r="D10" s="16"/>
      <c r="E10" s="7">
        <f>B10+January!B10+February!B10</f>
        <v>224</v>
      </c>
      <c r="F10" s="16" t="s">
        <v>18</v>
      </c>
    </row>
    <row r="11" spans="1:6" ht="15.75" customHeight="1">
      <c r="A11" s="12" t="s">
        <v>19</v>
      </c>
      <c r="C11" s="12" t="s">
        <v>20</v>
      </c>
      <c r="E11" s="43"/>
      <c r="F11" s="12" t="s">
        <v>21</v>
      </c>
    </row>
    <row r="12" spans="1:6" ht="15.75" customHeight="1">
      <c r="A12" s="12" t="s">
        <v>22</v>
      </c>
      <c r="B12" s="19">
        <v>45</v>
      </c>
      <c r="C12" s="18" t="s">
        <v>74</v>
      </c>
      <c r="E12" s="44">
        <f>B12+January!E12</f>
        <v>45</v>
      </c>
      <c r="F12" s="18" t="s">
        <v>74</v>
      </c>
    </row>
    <row r="13" spans="1:6" ht="15.75" customHeight="1">
      <c r="A13" s="12" t="s">
        <v>24</v>
      </c>
      <c r="C13" s="18" t="s">
        <v>75</v>
      </c>
      <c r="E13" s="7"/>
      <c r="F13" s="12" t="s">
        <v>76</v>
      </c>
    </row>
    <row r="14" spans="1:6" ht="15.75" customHeight="1">
      <c r="A14" s="12" t="s">
        <v>25</v>
      </c>
      <c r="C14" s="12" t="s">
        <v>26</v>
      </c>
      <c r="E14" s="7"/>
      <c r="F14" s="12" t="s">
        <v>26</v>
      </c>
    </row>
    <row r="15" spans="1:6" ht="15.75" customHeight="1">
      <c r="A15" s="12" t="s">
        <v>27</v>
      </c>
      <c r="C15" s="12" t="s">
        <v>26</v>
      </c>
      <c r="E15" s="7"/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21"/>
      <c r="F16" s="45"/>
    </row>
    <row r="17" spans="1:6" ht="15.75" customHeight="1">
      <c r="A17" s="12" t="s">
        <v>64</v>
      </c>
      <c r="B17" s="6">
        <v>84</v>
      </c>
      <c r="C17" s="12" t="s">
        <v>65</v>
      </c>
      <c r="E17" s="7">
        <f>B17+January!B17+February!B17</f>
        <v>252</v>
      </c>
      <c r="F17" s="7" t="s">
        <v>65</v>
      </c>
    </row>
    <row r="18" spans="1:6" ht="15.75" customHeight="1">
      <c r="A18" s="12" t="s">
        <v>31</v>
      </c>
      <c r="B18" s="6">
        <v>2</v>
      </c>
      <c r="C18" s="12" t="s">
        <v>32</v>
      </c>
      <c r="E18" s="7">
        <f>B18+January!B18+February!B18</f>
        <v>6</v>
      </c>
      <c r="F18" s="18" t="s">
        <v>77</v>
      </c>
    </row>
    <row r="19" spans="1:6" ht="15.75" customHeight="1">
      <c r="A19" s="12" t="s">
        <v>34</v>
      </c>
      <c r="B19" s="6">
        <v>5</v>
      </c>
      <c r="C19" s="18" t="s">
        <v>78</v>
      </c>
      <c r="E19" s="7">
        <f>B19</f>
        <v>5</v>
      </c>
      <c r="F19" s="18" t="s">
        <v>78</v>
      </c>
    </row>
    <row r="20" spans="1:6" ht="15.75" customHeight="1">
      <c r="A20" s="12" t="s">
        <v>36</v>
      </c>
      <c r="B20" s="6">
        <v>1</v>
      </c>
      <c r="C20" s="12" t="s">
        <v>35</v>
      </c>
      <c r="E20" s="7">
        <f>B20+February!E20</f>
        <v>1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23"/>
      <c r="F21" s="46"/>
    </row>
    <row r="22" spans="1:6" ht="15.75" customHeight="1">
      <c r="A22" s="12" t="s">
        <v>79</v>
      </c>
      <c r="B22" s="24">
        <v>6</v>
      </c>
      <c r="C22" s="25" t="s">
        <v>80</v>
      </c>
      <c r="D22" s="26"/>
      <c r="E22" s="7">
        <f>B22+January!B22+February!B22</f>
        <v>15</v>
      </c>
      <c r="F22" s="25" t="s">
        <v>80</v>
      </c>
    </row>
    <row r="23" spans="1:6" ht="15.75" customHeight="1">
      <c r="A23" s="12" t="s">
        <v>39</v>
      </c>
      <c r="B23" s="24">
        <v>38</v>
      </c>
      <c r="C23" s="25" t="s">
        <v>35</v>
      </c>
      <c r="D23" s="26"/>
      <c r="E23" s="7">
        <f>B23+January!B23+February!B23</f>
        <v>73</v>
      </c>
      <c r="F23" s="25" t="s">
        <v>35</v>
      </c>
    </row>
    <row r="24" spans="1:6" ht="15.75" customHeight="1">
      <c r="A24" s="12" t="s">
        <v>68</v>
      </c>
      <c r="B24" s="25"/>
      <c r="C24" s="25" t="s">
        <v>35</v>
      </c>
      <c r="D24" s="26"/>
      <c r="E24" s="7">
        <f>B24+January!B24+February!B24</f>
        <v>1</v>
      </c>
      <c r="F24" s="25" t="s">
        <v>35</v>
      </c>
    </row>
    <row r="25" spans="1:6" ht="15.75" customHeight="1">
      <c r="A25" s="12" t="s">
        <v>41</v>
      </c>
      <c r="B25" s="25"/>
      <c r="C25" s="25" t="s">
        <v>35</v>
      </c>
      <c r="D25" s="26"/>
      <c r="E25" s="7">
        <f>B25+January!B25+February!B25</f>
        <v>1</v>
      </c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28"/>
      <c r="F26" s="29"/>
    </row>
    <row r="27" spans="1:6" ht="15.75" customHeight="1">
      <c r="A27" s="15" t="s">
        <v>69</v>
      </c>
      <c r="B27" s="25"/>
      <c r="C27" s="25" t="s">
        <v>35</v>
      </c>
      <c r="D27" s="26"/>
      <c r="E27" s="7">
        <f>B27+January!B27+February!B27</f>
        <v>2</v>
      </c>
      <c r="F27" s="25" t="s">
        <v>35</v>
      </c>
    </row>
    <row r="28" spans="1:6" ht="15.75" customHeight="1">
      <c r="A28" s="15" t="s">
        <v>44</v>
      </c>
      <c r="B28" s="30">
        <v>2</v>
      </c>
      <c r="C28" s="31" t="s">
        <v>35</v>
      </c>
      <c r="D28" s="26"/>
      <c r="E28" s="7">
        <v>2</v>
      </c>
      <c r="F28" s="12" t="s">
        <v>35</v>
      </c>
    </row>
    <row r="29" spans="1:6" ht="15.75" customHeight="1">
      <c r="A29" s="12" t="s">
        <v>45</v>
      </c>
      <c r="B29" s="25"/>
      <c r="C29" s="12" t="s">
        <v>46</v>
      </c>
      <c r="D29" s="26"/>
      <c r="E29" s="7"/>
      <c r="F29" s="12" t="s">
        <v>46</v>
      </c>
    </row>
    <row r="30" spans="1:6" ht="15.75" customHeight="1">
      <c r="A30" s="12" t="s">
        <v>47</v>
      </c>
      <c r="B30" s="25"/>
      <c r="C30" s="7" t="s">
        <v>35</v>
      </c>
      <c r="E30" s="7">
        <f>B30+January!B30+February!B30</f>
        <v>4</v>
      </c>
      <c r="F30" s="7" t="s">
        <v>35</v>
      </c>
    </row>
    <row r="31" spans="1:6" ht="15.75" customHeight="1">
      <c r="A31" s="12" t="s">
        <v>48</v>
      </c>
      <c r="B31" s="25"/>
      <c r="C31" s="7" t="s">
        <v>35</v>
      </c>
      <c r="E31" s="7"/>
      <c r="F31" s="7" t="s">
        <v>35</v>
      </c>
    </row>
    <row r="32" spans="1:6" ht="15.75" customHeight="1">
      <c r="A32" s="12" t="s">
        <v>49</v>
      </c>
      <c r="B32" s="24">
        <v>81</v>
      </c>
      <c r="C32" s="7" t="s">
        <v>50</v>
      </c>
      <c r="E32" s="7">
        <f>B32+January!B32+February!B32</f>
        <v>189</v>
      </c>
      <c r="F32" s="7" t="s">
        <v>50</v>
      </c>
    </row>
    <row r="33" spans="1:6" ht="15.75" customHeight="1">
      <c r="A33" s="32" t="s">
        <v>51</v>
      </c>
      <c r="B33" s="33"/>
      <c r="C33" s="33"/>
      <c r="D33" s="33"/>
      <c r="E33" s="33"/>
      <c r="F33" s="34"/>
    </row>
    <row r="34" spans="1:6" ht="15.75" customHeight="1">
      <c r="A34" s="12" t="s">
        <v>52</v>
      </c>
      <c r="C34" s="12" t="s">
        <v>53</v>
      </c>
      <c r="E34" s="7"/>
      <c r="F34" s="12" t="s">
        <v>54</v>
      </c>
    </row>
    <row r="35" spans="1:6" ht="15.75" customHeight="1">
      <c r="A35" s="12" t="s">
        <v>55</v>
      </c>
      <c r="C35" s="12" t="s">
        <v>54</v>
      </c>
      <c r="E35" s="7"/>
      <c r="F35" s="12" t="s">
        <v>54</v>
      </c>
    </row>
    <row r="36" spans="1:6" ht="15.75" customHeight="1">
      <c r="A36" s="12" t="s">
        <v>56</v>
      </c>
      <c r="B36" s="19">
        <v>41</v>
      </c>
      <c r="C36" s="18" t="s">
        <v>81</v>
      </c>
      <c r="E36" s="7">
        <f>B36+January!B36+February!B36</f>
        <v>41</v>
      </c>
      <c r="F36" s="18" t="s">
        <v>82</v>
      </c>
    </row>
    <row r="37" spans="1:6" ht="15.75" customHeight="1">
      <c r="A37" s="35" t="s">
        <v>57</v>
      </c>
      <c r="C37" s="25"/>
      <c r="E37" s="7"/>
      <c r="F37" s="25"/>
    </row>
    <row r="38" spans="1:6" ht="15.75" customHeight="1">
      <c r="A38" s="12" t="s">
        <v>58</v>
      </c>
      <c r="C38" s="12" t="s">
        <v>54</v>
      </c>
      <c r="E38" s="7"/>
      <c r="F38" s="12" t="s">
        <v>54</v>
      </c>
    </row>
    <row r="39" spans="1:6" ht="15.75" customHeight="1">
      <c r="A39" s="12" t="s">
        <v>59</v>
      </c>
      <c r="C39" s="12" t="s">
        <v>54</v>
      </c>
      <c r="E39" s="7"/>
      <c r="F39" s="12" t="s">
        <v>54</v>
      </c>
    </row>
    <row r="40" spans="1:6" ht="15.75" customHeight="1">
      <c r="A40" s="12" t="s">
        <v>60</v>
      </c>
      <c r="C40" s="12" t="s">
        <v>54</v>
      </c>
      <c r="E40" s="7"/>
      <c r="F40" s="12" t="s">
        <v>54</v>
      </c>
    </row>
    <row r="41" spans="1:6" ht="15.75" customHeight="1">
      <c r="A41" s="1"/>
      <c r="B41" s="2"/>
      <c r="C41" s="2"/>
      <c r="D41" s="2"/>
      <c r="E41" s="2"/>
      <c r="F41" s="47"/>
    </row>
    <row r="42" spans="1:6" ht="15.75" customHeight="1"/>
    <row r="43" spans="1:6" ht="15.75" customHeight="1"/>
    <row r="44" spans="1:6" ht="15.75" customHeight="1"/>
    <row r="45" spans="1:6" ht="15.75" customHeight="1"/>
    <row r="46" spans="1:6" ht="15.75" customHeight="1"/>
    <row r="47" spans="1:6" ht="15.75" customHeight="1"/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conditionalFormatting sqref="B4">
    <cfRule type="notContainsBlanks" dxfId="9" priority="1">
      <formula>LEN(TRIM(B4))&gt;0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1"/>
  <sheetViews>
    <sheetView workbookViewId="0"/>
  </sheetViews>
  <sheetFormatPr defaultColWidth="12.6328125" defaultRowHeight="15" customHeight="1"/>
  <cols>
    <col min="1" max="1" width="66.26953125" customWidth="1"/>
    <col min="2" max="2" width="4.7265625" customWidth="1"/>
    <col min="3" max="3" width="40.36328125" customWidth="1"/>
    <col min="6" max="6" width="35.08984375" customWidth="1"/>
  </cols>
  <sheetData>
    <row r="1" spans="1:6" ht="32.25" customHeight="1">
      <c r="A1" s="71" t="s">
        <v>83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6">
        <v>203</v>
      </c>
      <c r="F3" s="7" t="s">
        <v>3</v>
      </c>
    </row>
    <row r="4" spans="1:6" ht="15.75" customHeight="1">
      <c r="A4" s="5" t="s">
        <v>4</v>
      </c>
      <c r="B4" s="48">
        <f>SUM(B7*7.5*3)+B10+B9+(B8*7.5*3)</f>
        <v>7037</v>
      </c>
      <c r="C4" s="7" t="s">
        <v>5</v>
      </c>
      <c r="E4" s="8">
        <f>B4+January!B4+February!B4+March!B4</f>
        <v>27796.5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0"/>
    </row>
    <row r="6" spans="1:6" ht="15.75" customHeight="1">
      <c r="A6" s="12" t="s">
        <v>8</v>
      </c>
      <c r="B6" s="13">
        <v>5472</v>
      </c>
      <c r="C6" s="7" t="s">
        <v>9</v>
      </c>
      <c r="E6" s="14">
        <f>B6+January!B6+February!B6+March!B6</f>
        <v>23152</v>
      </c>
      <c r="F6" s="7" t="s">
        <v>9</v>
      </c>
    </row>
    <row r="7" spans="1:6" ht="15.75" customHeight="1">
      <c r="A7" s="7" t="s">
        <v>10</v>
      </c>
      <c r="B7" s="6">
        <v>177</v>
      </c>
      <c r="C7" s="6" t="s">
        <v>84</v>
      </c>
      <c r="E7" s="7">
        <f>B7+January!B7+February!B7+March!B7</f>
        <v>751</v>
      </c>
      <c r="F7" s="6" t="s">
        <v>85</v>
      </c>
    </row>
    <row r="8" spans="1:6" ht="15.75" customHeight="1">
      <c r="A8" s="7" t="s">
        <v>12</v>
      </c>
      <c r="B8" s="6">
        <v>13</v>
      </c>
      <c r="C8" s="12" t="s">
        <v>13</v>
      </c>
      <c r="E8" s="6">
        <v>13</v>
      </c>
      <c r="F8" s="7" t="s">
        <v>13</v>
      </c>
    </row>
    <row r="9" spans="1:6" ht="15.75" customHeight="1">
      <c r="A9" s="12" t="s">
        <v>14</v>
      </c>
      <c r="B9" s="13">
        <v>2686</v>
      </c>
      <c r="C9" s="15" t="s">
        <v>16</v>
      </c>
      <c r="D9" s="16"/>
      <c r="E9" s="14">
        <f>B9+January!B9+February!B9+March!B9</f>
        <v>9384</v>
      </c>
      <c r="F9" s="16" t="s">
        <v>16</v>
      </c>
    </row>
    <row r="10" spans="1:6" ht="15.75" customHeight="1">
      <c r="A10" s="12" t="s">
        <v>17</v>
      </c>
      <c r="B10" s="6">
        <v>76</v>
      </c>
      <c r="C10" s="17" t="s">
        <v>73</v>
      </c>
      <c r="D10" s="16"/>
      <c r="E10" s="7">
        <f>B10+January!B10+February!B10+March!B10</f>
        <v>300</v>
      </c>
      <c r="F10" s="16" t="s">
        <v>18</v>
      </c>
    </row>
    <row r="11" spans="1:6" ht="15.75" customHeight="1">
      <c r="A11" s="12" t="s">
        <v>19</v>
      </c>
      <c r="C11" s="12" t="s">
        <v>20</v>
      </c>
      <c r="E11" s="7">
        <f>B11+January!B11+February!B11+March!B11</f>
        <v>0</v>
      </c>
      <c r="F11" s="12" t="s">
        <v>21</v>
      </c>
    </row>
    <row r="12" spans="1:6" ht="15.75" customHeight="1">
      <c r="A12" s="12" t="s">
        <v>22</v>
      </c>
      <c r="B12" s="7"/>
      <c r="C12" s="18" t="s">
        <v>74</v>
      </c>
      <c r="E12" s="7">
        <f>B12+January!B12+February!B12+March!B12</f>
        <v>45</v>
      </c>
      <c r="F12" s="18" t="s">
        <v>86</v>
      </c>
    </row>
    <row r="13" spans="1:6" ht="15.75" customHeight="1">
      <c r="A13" s="12" t="s">
        <v>24</v>
      </c>
      <c r="C13" s="18" t="s">
        <v>75</v>
      </c>
      <c r="E13" s="7">
        <f>B13+January!B13+February!B13+March!B13</f>
        <v>0</v>
      </c>
      <c r="F13" s="18" t="s">
        <v>23</v>
      </c>
    </row>
    <row r="14" spans="1:6" ht="15.75" customHeight="1">
      <c r="A14" s="12" t="s">
        <v>25</v>
      </c>
      <c r="C14" s="12" t="s">
        <v>26</v>
      </c>
      <c r="E14" s="7">
        <f>B14+January!B14+February!B14+March!B14</f>
        <v>635</v>
      </c>
      <c r="F14" s="12" t="s">
        <v>26</v>
      </c>
    </row>
    <row r="15" spans="1:6" ht="15.75" customHeight="1">
      <c r="A15" s="12" t="s">
        <v>27</v>
      </c>
      <c r="C15" s="12" t="s">
        <v>26</v>
      </c>
      <c r="E15" s="7">
        <f>B15+January!B15+February!B15+March!B15</f>
        <v>0</v>
      </c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21"/>
      <c r="F16" s="21"/>
    </row>
    <row r="17" spans="1:6" ht="15.75" customHeight="1">
      <c r="A17" s="12" t="s">
        <v>64</v>
      </c>
      <c r="B17" s="6">
        <v>210</v>
      </c>
      <c r="C17" s="12" t="s">
        <v>65</v>
      </c>
      <c r="E17" s="49">
        <f>B17+January!B17+February!B17+March!B17</f>
        <v>462</v>
      </c>
      <c r="F17" s="12" t="s">
        <v>65</v>
      </c>
    </row>
    <row r="18" spans="1:6" ht="15.75" customHeight="1">
      <c r="A18" s="12" t="s">
        <v>31</v>
      </c>
      <c r="B18" s="6">
        <v>1</v>
      </c>
      <c r="C18" s="12" t="s">
        <v>32</v>
      </c>
      <c r="E18" s="49">
        <f>B18+January!B18+February!B18+March!B18</f>
        <v>7</v>
      </c>
      <c r="F18" s="50" t="s">
        <v>87</v>
      </c>
    </row>
    <row r="19" spans="1:6" ht="15.75" customHeight="1">
      <c r="A19" s="12" t="s">
        <v>34</v>
      </c>
      <c r="B19" s="6">
        <v>5</v>
      </c>
      <c r="C19" s="18" t="s">
        <v>88</v>
      </c>
      <c r="E19" s="6">
        <v>5</v>
      </c>
      <c r="F19" s="18" t="s">
        <v>88</v>
      </c>
    </row>
    <row r="20" spans="1:6" ht="15.75" customHeight="1">
      <c r="A20" s="12" t="s">
        <v>36</v>
      </c>
      <c r="B20" s="6">
        <v>1</v>
      </c>
      <c r="C20" s="12" t="s">
        <v>35</v>
      </c>
      <c r="E20" s="44">
        <f>B20+February!E20+March!E20</f>
        <v>2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23"/>
      <c r="F21" s="23"/>
    </row>
    <row r="22" spans="1:6" ht="15.75" customHeight="1">
      <c r="A22" s="12" t="s">
        <v>79</v>
      </c>
      <c r="B22" s="24">
        <v>6</v>
      </c>
      <c r="C22" s="25" t="s">
        <v>80</v>
      </c>
      <c r="D22" s="26"/>
      <c r="E22" s="7">
        <f>B22+January!B22+February!B22+March!B22</f>
        <v>21</v>
      </c>
      <c r="F22" s="25" t="s">
        <v>80</v>
      </c>
    </row>
    <row r="23" spans="1:6" ht="15.75" customHeight="1">
      <c r="A23" s="12" t="s">
        <v>39</v>
      </c>
      <c r="B23" s="24">
        <v>17</v>
      </c>
      <c r="C23" s="25" t="s">
        <v>35</v>
      </c>
      <c r="D23" s="26"/>
      <c r="E23" s="7">
        <f>B23+January!B23+February!B23+March!B23</f>
        <v>90</v>
      </c>
      <c r="F23" s="25" t="s">
        <v>35</v>
      </c>
    </row>
    <row r="24" spans="1:6" ht="15.75" customHeight="1">
      <c r="A24" s="12" t="s">
        <v>68</v>
      </c>
      <c r="B24" s="24"/>
      <c r="C24" s="25" t="s">
        <v>35</v>
      </c>
      <c r="D24" s="26"/>
      <c r="E24" s="7">
        <f>B24+January!B24+February!B24+March!B24</f>
        <v>1</v>
      </c>
      <c r="F24" s="25" t="s">
        <v>35</v>
      </c>
    </row>
    <row r="25" spans="1:6" ht="15.75" customHeight="1">
      <c r="A25" s="12" t="s">
        <v>41</v>
      </c>
      <c r="B25" s="25"/>
      <c r="C25" s="25" t="s">
        <v>35</v>
      </c>
      <c r="D25" s="26"/>
      <c r="E25" s="7">
        <f>B25+January!B25+February!B25+March!B25</f>
        <v>1</v>
      </c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28"/>
      <c r="F26" s="28"/>
    </row>
    <row r="27" spans="1:6" ht="15.75" customHeight="1">
      <c r="A27" s="15" t="s">
        <v>69</v>
      </c>
      <c r="B27" s="24">
        <v>2</v>
      </c>
      <c r="C27" s="25" t="s">
        <v>35</v>
      </c>
      <c r="D27" s="26"/>
      <c r="E27" s="7">
        <f>B27+January!B27+February!B27+March!B27</f>
        <v>4</v>
      </c>
      <c r="F27" s="25" t="s">
        <v>35</v>
      </c>
    </row>
    <row r="28" spans="1:6" ht="15.75" customHeight="1">
      <c r="A28" s="15" t="s">
        <v>44</v>
      </c>
      <c r="B28" s="30">
        <v>2</v>
      </c>
      <c r="C28" s="31" t="s">
        <v>35</v>
      </c>
      <c r="D28" s="26"/>
      <c r="E28" s="7">
        <v>2</v>
      </c>
      <c r="F28" s="12" t="s">
        <v>35</v>
      </c>
    </row>
    <row r="29" spans="1:6" ht="15.75" customHeight="1">
      <c r="A29" s="12" t="s">
        <v>45</v>
      </c>
      <c r="B29" s="24">
        <v>1</v>
      </c>
      <c r="C29" s="12" t="s">
        <v>46</v>
      </c>
      <c r="D29" s="26"/>
      <c r="E29" s="7">
        <f>B29+January!B29+February!B29+March!B29</f>
        <v>1</v>
      </c>
      <c r="F29" s="12" t="s">
        <v>46</v>
      </c>
    </row>
    <row r="30" spans="1:6" ht="15.75" customHeight="1">
      <c r="A30" s="12" t="s">
        <v>47</v>
      </c>
      <c r="B30" s="24">
        <v>2</v>
      </c>
      <c r="C30" s="7" t="s">
        <v>35</v>
      </c>
      <c r="E30" s="7">
        <f>B30+January!B30+February!B30+March!B30</f>
        <v>6</v>
      </c>
      <c r="F30" s="7" t="s">
        <v>35</v>
      </c>
    </row>
    <row r="31" spans="1:6" ht="15.75" customHeight="1">
      <c r="A31" s="12" t="s">
        <v>48</v>
      </c>
      <c r="B31" s="24">
        <v>1</v>
      </c>
      <c r="C31" s="7" t="s">
        <v>35</v>
      </c>
      <c r="E31" s="7">
        <f>B31+March!E31</f>
        <v>1</v>
      </c>
      <c r="F31" s="7" t="s">
        <v>35</v>
      </c>
    </row>
    <row r="32" spans="1:6" ht="15.75" customHeight="1">
      <c r="A32" s="12" t="s">
        <v>49</v>
      </c>
      <c r="B32" s="24">
        <v>69</v>
      </c>
      <c r="C32" s="7" t="s">
        <v>50</v>
      </c>
      <c r="E32" s="7">
        <f>B32+January!B32+February!B32+March!B32</f>
        <v>258</v>
      </c>
      <c r="F32" s="7" t="s">
        <v>50</v>
      </c>
    </row>
    <row r="33" spans="1:23" ht="15.75" customHeight="1">
      <c r="A33" s="32" t="s">
        <v>51</v>
      </c>
      <c r="B33" s="33"/>
      <c r="C33" s="33"/>
      <c r="D33" s="33"/>
      <c r="E33" s="33"/>
      <c r="F33" s="33"/>
    </row>
    <row r="34" spans="1:23" ht="15.75" customHeight="1">
      <c r="A34" s="12" t="s">
        <v>52</v>
      </c>
      <c r="C34" s="12" t="s">
        <v>53</v>
      </c>
      <c r="E34" s="7">
        <f>B34+January!B34+February!B34+March!B34</f>
        <v>0</v>
      </c>
      <c r="F34" s="12" t="s">
        <v>54</v>
      </c>
    </row>
    <row r="35" spans="1:23" ht="15.75" customHeight="1">
      <c r="A35" s="12" t="s">
        <v>55</v>
      </c>
      <c r="C35" s="12" t="s">
        <v>54</v>
      </c>
      <c r="E35" s="7">
        <f>B35+January!B35+February!B35+March!B35</f>
        <v>0</v>
      </c>
      <c r="F35" s="12" t="s">
        <v>54</v>
      </c>
    </row>
    <row r="36" spans="1:23" ht="15.75" customHeight="1">
      <c r="A36" s="12" t="s">
        <v>56</v>
      </c>
      <c r="B36" s="7"/>
      <c r="C36" s="18" t="s">
        <v>54</v>
      </c>
      <c r="E36" s="7">
        <f>B36+January!B36+February!B36+March!B36</f>
        <v>41</v>
      </c>
      <c r="F36" s="18" t="s">
        <v>89</v>
      </c>
    </row>
    <row r="37" spans="1:23" ht="15.75" customHeight="1">
      <c r="A37" s="35" t="s">
        <v>57</v>
      </c>
      <c r="C37" s="25"/>
      <c r="E37" s="7"/>
      <c r="F37" s="25"/>
    </row>
    <row r="38" spans="1:23" ht="15.75" customHeight="1">
      <c r="A38" s="12" t="s">
        <v>58</v>
      </c>
      <c r="C38" s="12" t="s">
        <v>54</v>
      </c>
      <c r="E38" s="7">
        <f>B38+January!B38+February!B38+March!B38</f>
        <v>0</v>
      </c>
      <c r="F38" s="12" t="s">
        <v>54</v>
      </c>
    </row>
    <row r="39" spans="1:23" ht="15.75" customHeight="1">
      <c r="A39" s="12" t="s">
        <v>59</v>
      </c>
      <c r="C39" s="12" t="s">
        <v>54</v>
      </c>
      <c r="E39" s="7">
        <f>B39+January!B39+February!B39+March!B39</f>
        <v>0</v>
      </c>
      <c r="F39" s="12" t="s">
        <v>54</v>
      </c>
    </row>
    <row r="40" spans="1:23" ht="15.75" customHeight="1">
      <c r="A40" s="12" t="s">
        <v>60</v>
      </c>
      <c r="C40" s="12" t="s">
        <v>54</v>
      </c>
      <c r="E40" s="7">
        <f>B40+January!B40+February!B40+March!B40</f>
        <v>0</v>
      </c>
      <c r="F40" s="12" t="s">
        <v>54</v>
      </c>
    </row>
    <row r="41" spans="1:23" ht="15.75" customHeight="1">
      <c r="A41" s="51"/>
      <c r="B41" s="52"/>
      <c r="C41" s="51"/>
      <c r="D41" s="52"/>
      <c r="E41" s="52"/>
      <c r="F41" s="51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8" priority="1">
      <formula>LEN(TRIM(B4))&gt;0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1"/>
  <sheetViews>
    <sheetView workbookViewId="0"/>
  </sheetViews>
  <sheetFormatPr defaultColWidth="12.6328125" defaultRowHeight="15" customHeight="1"/>
  <cols>
    <col min="1" max="1" width="66.26953125" customWidth="1"/>
    <col min="2" max="2" width="4.7265625" customWidth="1"/>
    <col min="3" max="3" width="40.36328125" customWidth="1"/>
    <col min="6" max="6" width="35.08984375" customWidth="1"/>
  </cols>
  <sheetData>
    <row r="1" spans="1:6" ht="48.75" customHeight="1">
      <c r="A1" s="73" t="s">
        <v>90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6">
        <v>225</v>
      </c>
      <c r="F3" s="7" t="s">
        <v>3</v>
      </c>
    </row>
    <row r="4" spans="1:6" ht="15.75" customHeight="1">
      <c r="A4" s="5" t="s">
        <v>4</v>
      </c>
      <c r="B4" s="48">
        <f>SUM(B7*7.5*3)+B10+B9+(B8*7.5*3)</f>
        <v>7675</v>
      </c>
      <c r="C4" s="7" t="s">
        <v>5</v>
      </c>
      <c r="E4" s="8">
        <f>B4+January!B4+February!B4+March!B4+April!B4</f>
        <v>35471.5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0"/>
    </row>
    <row r="6" spans="1:6" ht="15.75" customHeight="1">
      <c r="A6" s="12" t="s">
        <v>8</v>
      </c>
      <c r="B6" s="13">
        <v>6109</v>
      </c>
      <c r="C6" s="7" t="s">
        <v>9</v>
      </c>
      <c r="E6" s="14">
        <f>B6+January!B6+February!B6+March!B6+April!B6</f>
        <v>29261</v>
      </c>
      <c r="F6" s="7" t="s">
        <v>9</v>
      </c>
    </row>
    <row r="7" spans="1:6" ht="15.75" customHeight="1">
      <c r="A7" s="7" t="s">
        <v>10</v>
      </c>
      <c r="B7" s="6">
        <v>207</v>
      </c>
      <c r="C7" s="6" t="s">
        <v>91</v>
      </c>
      <c r="E7" s="7">
        <f>B7+January!B7+February!B7+March!B7+April!B7</f>
        <v>958</v>
      </c>
      <c r="F7" s="6" t="s">
        <v>92</v>
      </c>
    </row>
    <row r="8" spans="1:6" ht="15.75" customHeight="1">
      <c r="A8" s="7" t="s">
        <v>12</v>
      </c>
      <c r="B8" s="6">
        <v>13</v>
      </c>
      <c r="C8" s="12" t="s">
        <v>13</v>
      </c>
      <c r="E8" s="6">
        <v>13</v>
      </c>
      <c r="F8" s="7" t="s">
        <v>13</v>
      </c>
    </row>
    <row r="9" spans="1:6" ht="15.75" customHeight="1">
      <c r="A9" s="12" t="s">
        <v>14</v>
      </c>
      <c r="B9" s="13">
        <v>2600</v>
      </c>
      <c r="C9" s="15" t="s">
        <v>16</v>
      </c>
      <c r="D9" s="16"/>
      <c r="E9" s="14">
        <f>B9+January!B9+February!B9+March!B9+April!B9</f>
        <v>11984</v>
      </c>
      <c r="F9" s="16" t="s">
        <v>16</v>
      </c>
    </row>
    <row r="10" spans="1:6" ht="15.75" customHeight="1">
      <c r="A10" s="12" t="s">
        <v>17</v>
      </c>
      <c r="B10" s="6">
        <v>125</v>
      </c>
      <c r="C10" s="17" t="s">
        <v>73</v>
      </c>
      <c r="D10" s="16"/>
      <c r="E10" s="7">
        <f>B10+January!B10+February!B10+March!B10+April!B10</f>
        <v>425</v>
      </c>
      <c r="F10" s="16" t="s">
        <v>18</v>
      </c>
    </row>
    <row r="11" spans="1:6" ht="15.75" customHeight="1">
      <c r="A11" s="12" t="s">
        <v>19</v>
      </c>
      <c r="C11" s="12" t="s">
        <v>20</v>
      </c>
      <c r="E11" s="7">
        <f>B11+January!B11+February!B11+March!B11+April!B11</f>
        <v>0</v>
      </c>
      <c r="F11" s="12" t="s">
        <v>21</v>
      </c>
    </row>
    <row r="12" spans="1:6" ht="15.75" customHeight="1">
      <c r="A12" s="12" t="s">
        <v>22</v>
      </c>
      <c r="B12" s="7"/>
      <c r="C12" s="18" t="s">
        <v>74</v>
      </c>
      <c r="E12" s="7">
        <f>B12+January!B12+February!B12+March!B12+April!B12</f>
        <v>45</v>
      </c>
      <c r="F12" s="18" t="s">
        <v>86</v>
      </c>
    </row>
    <row r="13" spans="1:6" ht="15.75" customHeight="1">
      <c r="A13" s="12" t="s">
        <v>24</v>
      </c>
      <c r="C13" s="18" t="s">
        <v>75</v>
      </c>
      <c r="E13" s="7">
        <f>B13+January!B13+February!B13+March!B13+April!B13</f>
        <v>0</v>
      </c>
      <c r="F13" s="18" t="s">
        <v>23</v>
      </c>
    </row>
    <row r="14" spans="1:6" ht="15.75" customHeight="1">
      <c r="A14" s="12" t="s">
        <v>25</v>
      </c>
      <c r="C14" s="12" t="s">
        <v>26</v>
      </c>
      <c r="E14" s="7">
        <f>B14+January!B14+February!B14+March!B14+April!B14</f>
        <v>635</v>
      </c>
      <c r="F14" s="12" t="s">
        <v>26</v>
      </c>
    </row>
    <row r="15" spans="1:6" ht="15.75" customHeight="1">
      <c r="A15" s="12" t="s">
        <v>27</v>
      </c>
      <c r="C15" s="12" t="s">
        <v>26</v>
      </c>
      <c r="E15" s="7">
        <f>B15+January!B15+February!B15+March!B15+April!B15</f>
        <v>0</v>
      </c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21"/>
      <c r="F16" s="21"/>
    </row>
    <row r="17" spans="1:6" ht="15.75" customHeight="1">
      <c r="A17" s="12" t="s">
        <v>64</v>
      </c>
      <c r="B17" s="6">
        <v>98</v>
      </c>
      <c r="C17" s="12" t="s">
        <v>65</v>
      </c>
      <c r="E17" s="7">
        <f>B17+January!B17+February!B17+March!B17+April!B17</f>
        <v>560</v>
      </c>
      <c r="F17" s="12" t="s">
        <v>65</v>
      </c>
    </row>
    <row r="18" spans="1:6" ht="15.75" customHeight="1">
      <c r="A18" s="12" t="s">
        <v>31</v>
      </c>
      <c r="B18" s="6">
        <v>5</v>
      </c>
      <c r="C18" s="12" t="s">
        <v>32</v>
      </c>
      <c r="E18" s="7">
        <f>B18+January!B18+February!B18+March!B18+April!B18</f>
        <v>12</v>
      </c>
      <c r="F18" s="50" t="s">
        <v>93</v>
      </c>
    </row>
    <row r="19" spans="1:6" ht="15.75" customHeight="1">
      <c r="A19" s="12" t="s">
        <v>34</v>
      </c>
      <c r="B19" s="6">
        <v>6</v>
      </c>
      <c r="C19" s="18" t="s">
        <v>88</v>
      </c>
      <c r="E19" s="7">
        <v>6</v>
      </c>
      <c r="F19" s="18" t="s">
        <v>88</v>
      </c>
    </row>
    <row r="20" spans="1:6" ht="15.75" customHeight="1">
      <c r="A20" s="12" t="s">
        <v>36</v>
      </c>
      <c r="B20" s="6">
        <v>1</v>
      </c>
      <c r="C20" s="12" t="s">
        <v>35</v>
      </c>
      <c r="E20" s="7">
        <f>B20+April!E20</f>
        <v>3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23"/>
      <c r="F21" s="23"/>
    </row>
    <row r="22" spans="1:6" ht="15.75" customHeight="1">
      <c r="A22" s="12" t="s">
        <v>79</v>
      </c>
      <c r="B22" s="24">
        <v>4</v>
      </c>
      <c r="C22" s="25" t="s">
        <v>80</v>
      </c>
      <c r="D22" s="26"/>
      <c r="E22" s="7">
        <f>B22+January!B22+February!B22+March!B22+April!B22</f>
        <v>25</v>
      </c>
      <c r="F22" s="25" t="s">
        <v>80</v>
      </c>
    </row>
    <row r="23" spans="1:6" ht="15.75" customHeight="1">
      <c r="A23" s="12" t="s">
        <v>39</v>
      </c>
      <c r="B23" s="24">
        <v>20</v>
      </c>
      <c r="C23" s="25" t="s">
        <v>35</v>
      </c>
      <c r="D23" s="26"/>
      <c r="E23" s="7">
        <f>B23+January!B23+February!B23+March!B23+April!B23</f>
        <v>110</v>
      </c>
      <c r="F23" s="25" t="s">
        <v>35</v>
      </c>
    </row>
    <row r="24" spans="1:6" ht="15.75" customHeight="1">
      <c r="A24" s="12" t="s">
        <v>68</v>
      </c>
      <c r="B24" s="24">
        <v>1</v>
      </c>
      <c r="C24" s="25" t="s">
        <v>35</v>
      </c>
      <c r="D24" s="26"/>
      <c r="E24" s="7">
        <f>B24+January!B24+February!B24+March!B24+April!B24</f>
        <v>2</v>
      </c>
      <c r="F24" s="25" t="s">
        <v>35</v>
      </c>
    </row>
    <row r="25" spans="1:6" ht="15.75" customHeight="1">
      <c r="A25" s="12" t="s">
        <v>41</v>
      </c>
      <c r="B25" s="25"/>
      <c r="C25" s="25" t="s">
        <v>35</v>
      </c>
      <c r="D25" s="26"/>
      <c r="E25" s="7">
        <f>B25+January!B25+February!B25+March!B25+April!B25</f>
        <v>1</v>
      </c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28"/>
      <c r="F26" s="28"/>
    </row>
    <row r="27" spans="1:6" ht="15.75" customHeight="1">
      <c r="A27" s="15" t="s">
        <v>69</v>
      </c>
      <c r="B27" s="24">
        <v>1</v>
      </c>
      <c r="C27" s="25" t="s">
        <v>35</v>
      </c>
      <c r="D27" s="26"/>
      <c r="E27" s="7">
        <f>B27+January!B27+February!B27+March!B27+April!B27</f>
        <v>5</v>
      </c>
      <c r="F27" s="25" t="s">
        <v>35</v>
      </c>
    </row>
    <row r="28" spans="1:6" ht="15.75" customHeight="1">
      <c r="A28" s="15" t="s">
        <v>44</v>
      </c>
      <c r="B28" s="30">
        <v>2</v>
      </c>
      <c r="C28" s="31" t="s">
        <v>35</v>
      </c>
      <c r="D28" s="26"/>
      <c r="E28" s="6">
        <v>2</v>
      </c>
      <c r="F28" s="12" t="s">
        <v>35</v>
      </c>
    </row>
    <row r="29" spans="1:6" ht="15.75" customHeight="1">
      <c r="A29" s="12" t="s">
        <v>45</v>
      </c>
      <c r="B29" s="24">
        <v>6</v>
      </c>
      <c r="C29" s="12" t="s">
        <v>46</v>
      </c>
      <c r="D29" s="26"/>
      <c r="E29" s="7">
        <f>B29+January!B29+February!B29+March!B29+April!B29</f>
        <v>7</v>
      </c>
      <c r="F29" s="12" t="s">
        <v>46</v>
      </c>
    </row>
    <row r="30" spans="1:6" ht="15.75" customHeight="1">
      <c r="A30" s="12" t="s">
        <v>47</v>
      </c>
      <c r="B30" s="24">
        <v>5</v>
      </c>
      <c r="C30" s="7" t="s">
        <v>35</v>
      </c>
      <c r="E30" s="7">
        <f>B30+January!B30+February!B30+March!B30+April!B30</f>
        <v>11</v>
      </c>
      <c r="F30" s="7" t="s">
        <v>35</v>
      </c>
    </row>
    <row r="31" spans="1:6" ht="15.75" customHeight="1">
      <c r="A31" s="12" t="s">
        <v>48</v>
      </c>
      <c r="B31" s="24">
        <v>1</v>
      </c>
      <c r="C31" s="7" t="s">
        <v>35</v>
      </c>
      <c r="E31" s="7">
        <f>B31+April!E31</f>
        <v>2</v>
      </c>
      <c r="F31" s="7" t="s">
        <v>35</v>
      </c>
    </row>
    <row r="32" spans="1:6" ht="15.75" customHeight="1">
      <c r="A32" s="12" t="s">
        <v>49</v>
      </c>
      <c r="B32" s="24">
        <v>81</v>
      </c>
      <c r="C32" s="7" t="s">
        <v>50</v>
      </c>
      <c r="E32" s="7">
        <f>B32+January!B32+February!B32+March!B32+April!B32</f>
        <v>339</v>
      </c>
      <c r="F32" s="7" t="s">
        <v>50</v>
      </c>
    </row>
    <row r="33" spans="1:23" ht="15.75" customHeight="1">
      <c r="A33" s="32" t="s">
        <v>51</v>
      </c>
      <c r="B33" s="33"/>
      <c r="C33" s="33"/>
      <c r="D33" s="33"/>
      <c r="E33" s="33"/>
      <c r="F33" s="33"/>
    </row>
    <row r="34" spans="1:23" ht="15.75" customHeight="1">
      <c r="A34" s="12" t="s">
        <v>52</v>
      </c>
      <c r="B34" s="7"/>
      <c r="C34" s="12" t="s">
        <v>53</v>
      </c>
      <c r="E34" s="7">
        <f>B34+January!B34+February!B34+March!B34+April!B34</f>
        <v>0</v>
      </c>
      <c r="F34" s="12" t="s">
        <v>54</v>
      </c>
    </row>
    <row r="35" spans="1:23" ht="15.75" customHeight="1">
      <c r="A35" s="12" t="s">
        <v>55</v>
      </c>
      <c r="C35" s="12" t="s">
        <v>54</v>
      </c>
      <c r="E35" s="7">
        <f>B35+January!B35+February!B35+March!B35+April!B35</f>
        <v>0</v>
      </c>
      <c r="F35" s="12" t="s">
        <v>54</v>
      </c>
    </row>
    <row r="36" spans="1:23" ht="15.75" customHeight="1">
      <c r="A36" s="12" t="s">
        <v>56</v>
      </c>
      <c r="B36" s="7"/>
      <c r="C36" s="18" t="s">
        <v>54</v>
      </c>
      <c r="E36" s="7">
        <f>B36+January!B36+February!B36+March!B36</f>
        <v>41</v>
      </c>
      <c r="F36" s="18" t="s">
        <v>89</v>
      </c>
    </row>
    <row r="37" spans="1:23" ht="15.75" customHeight="1">
      <c r="A37" s="35" t="s">
        <v>57</v>
      </c>
      <c r="C37" s="25"/>
      <c r="E37" s="7">
        <f>B37+January!B37+February!B37+March!B37+April!B37</f>
        <v>0</v>
      </c>
      <c r="F37" s="25"/>
    </row>
    <row r="38" spans="1:23" ht="15.75" customHeight="1">
      <c r="A38" s="12" t="s">
        <v>58</v>
      </c>
      <c r="C38" s="12" t="s">
        <v>54</v>
      </c>
      <c r="E38" s="7">
        <f>B38+January!B38+February!B38+March!B38+April!B38</f>
        <v>0</v>
      </c>
      <c r="F38" s="12" t="s">
        <v>54</v>
      </c>
    </row>
    <row r="39" spans="1:23" ht="15.75" customHeight="1">
      <c r="A39" s="12" t="s">
        <v>59</v>
      </c>
      <c r="C39" s="12" t="s">
        <v>54</v>
      </c>
      <c r="E39" s="7">
        <f>B39+January!B39+February!B39+March!B39+April!B39</f>
        <v>0</v>
      </c>
      <c r="F39" s="12" t="s">
        <v>54</v>
      </c>
    </row>
    <row r="40" spans="1:23" ht="15.75" customHeight="1">
      <c r="A40" s="12" t="s">
        <v>60</v>
      </c>
      <c r="C40" s="12" t="s">
        <v>54</v>
      </c>
      <c r="E40" s="7">
        <f>B40+January!B40+February!B40+March!B40+April!B40</f>
        <v>0</v>
      </c>
      <c r="F40" s="12" t="s">
        <v>54</v>
      </c>
    </row>
    <row r="41" spans="1:23" ht="15.75" customHeight="1">
      <c r="A41" s="51"/>
      <c r="B41" s="52"/>
      <c r="C41" s="51"/>
      <c r="D41" s="52"/>
      <c r="E41" s="52"/>
      <c r="F41" s="51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7" priority="1">
      <formula>LEN(TRIM(B4))&gt;0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1"/>
  <sheetViews>
    <sheetView workbookViewId="0"/>
  </sheetViews>
  <sheetFormatPr defaultColWidth="12.6328125" defaultRowHeight="15" customHeight="1"/>
  <cols>
    <col min="1" max="1" width="66.26953125" customWidth="1"/>
    <col min="2" max="2" width="4.7265625" customWidth="1"/>
    <col min="3" max="3" width="40.36328125" customWidth="1"/>
    <col min="6" max="6" width="35.08984375" customWidth="1"/>
  </cols>
  <sheetData>
    <row r="1" spans="1:6" ht="51" customHeight="1">
      <c r="A1" s="73" t="s">
        <v>94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6">
        <v>238</v>
      </c>
      <c r="F3" s="7" t="s">
        <v>3</v>
      </c>
    </row>
    <row r="4" spans="1:6" ht="15.75" customHeight="1">
      <c r="A4" s="5" t="s">
        <v>4</v>
      </c>
      <c r="B4" s="53">
        <f>SUM(B7*7.5*3)+B10+B9+(B8*7.5*3)</f>
        <v>4625</v>
      </c>
      <c r="C4" s="7" t="s">
        <v>5</v>
      </c>
      <c r="E4" s="8">
        <f>B4+January!B4+February!B4+March!B4+April!B4+May!B4</f>
        <v>40096.5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0"/>
    </row>
    <row r="6" spans="1:6" ht="15.75" customHeight="1">
      <c r="A6" s="12" t="s">
        <v>8</v>
      </c>
      <c r="B6" s="13">
        <v>7082</v>
      </c>
      <c r="C6" s="7" t="s">
        <v>9</v>
      </c>
      <c r="E6" s="14">
        <f>B6+January!B6+February!B6+March!B6+April!B6+May!B6</f>
        <v>36343</v>
      </c>
      <c r="F6" s="7" t="s">
        <v>9</v>
      </c>
    </row>
    <row r="7" spans="1:6" ht="15.75" customHeight="1">
      <c r="A7" s="7" t="s">
        <v>10</v>
      </c>
      <c r="B7" s="6">
        <v>178</v>
      </c>
      <c r="C7" s="6" t="s">
        <v>95</v>
      </c>
      <c r="E7" s="7">
        <f>B7+January!B7+February!B7+March!B7+April!B7+May!B7</f>
        <v>1136</v>
      </c>
      <c r="F7" s="6" t="s">
        <v>96</v>
      </c>
    </row>
    <row r="8" spans="1:6" ht="15.75" customHeight="1">
      <c r="A8" s="7" t="s">
        <v>12</v>
      </c>
      <c r="B8" s="6">
        <v>12</v>
      </c>
      <c r="C8" s="12" t="s">
        <v>13</v>
      </c>
      <c r="E8" s="6">
        <v>12</v>
      </c>
      <c r="F8" s="7" t="s">
        <v>13</v>
      </c>
    </row>
    <row r="9" spans="1:6" ht="15.75" customHeight="1">
      <c r="A9" s="12" t="s">
        <v>14</v>
      </c>
      <c r="B9" s="13">
        <v>350</v>
      </c>
      <c r="C9" s="15" t="s">
        <v>16</v>
      </c>
      <c r="D9" s="16"/>
      <c r="E9" s="14">
        <f>B9+January!B9+February!B9+March!B9+April!B9+May!B9</f>
        <v>12334</v>
      </c>
      <c r="F9" s="16" t="s">
        <v>16</v>
      </c>
    </row>
    <row r="10" spans="1:6" ht="15.75" customHeight="1">
      <c r="A10" s="12" t="s">
        <v>17</v>
      </c>
      <c r="B10" s="6">
        <v>0</v>
      </c>
      <c r="C10" s="17" t="s">
        <v>18</v>
      </c>
      <c r="D10" s="16"/>
      <c r="E10" s="7">
        <f>B10+January!B10+February!B10+March!B10+April!B10+May!B10</f>
        <v>425</v>
      </c>
      <c r="F10" s="16" t="s">
        <v>18</v>
      </c>
    </row>
    <row r="11" spans="1:6" ht="15.75" customHeight="1">
      <c r="A11" s="12" t="s">
        <v>19</v>
      </c>
      <c r="B11" s="6">
        <v>1380</v>
      </c>
      <c r="C11" s="12" t="s">
        <v>97</v>
      </c>
      <c r="E11" s="7">
        <f>B11+January!B11+February!B11+March!B11+April!B11+May!B11</f>
        <v>1380</v>
      </c>
      <c r="F11" s="12" t="s">
        <v>21</v>
      </c>
    </row>
    <row r="12" spans="1:6" ht="15.75" customHeight="1">
      <c r="A12" s="12" t="s">
        <v>22</v>
      </c>
      <c r="C12" s="18" t="s">
        <v>23</v>
      </c>
      <c r="E12" s="7">
        <f>B12+January!B12+February!B12+March!B12+April!B12+May!B12</f>
        <v>45</v>
      </c>
      <c r="F12" s="18" t="s">
        <v>86</v>
      </c>
    </row>
    <row r="13" spans="1:6" ht="15.75" customHeight="1">
      <c r="A13" s="12" t="s">
        <v>24</v>
      </c>
      <c r="C13" s="18" t="s">
        <v>23</v>
      </c>
      <c r="E13" s="7">
        <f>B13+January!B13+February!B13+March!B13+April!B13+May!B13</f>
        <v>0</v>
      </c>
      <c r="F13" s="18" t="s">
        <v>23</v>
      </c>
    </row>
    <row r="14" spans="1:6" ht="15.75" customHeight="1">
      <c r="A14" s="12" t="s">
        <v>25</v>
      </c>
      <c r="C14" s="12" t="s">
        <v>26</v>
      </c>
      <c r="E14" s="7">
        <f>B14+January!B14+February!B14+March!B14+April!B14+May!B14</f>
        <v>635</v>
      </c>
      <c r="F14" s="12" t="s">
        <v>26</v>
      </c>
    </row>
    <row r="15" spans="1:6" ht="15.75" customHeight="1">
      <c r="A15" s="12" t="s">
        <v>27</v>
      </c>
      <c r="C15" s="12" t="s">
        <v>26</v>
      </c>
      <c r="E15" s="7">
        <f>B15+January!B15+February!B15+March!B15+April!B15+May!B15</f>
        <v>0</v>
      </c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21"/>
      <c r="F16" s="21"/>
    </row>
    <row r="17" spans="1:6" ht="15.75" customHeight="1">
      <c r="A17" s="12" t="s">
        <v>64</v>
      </c>
      <c r="B17" s="6">
        <v>53</v>
      </c>
      <c r="C17" s="12" t="s">
        <v>65</v>
      </c>
      <c r="E17" s="49">
        <f>B17+January!B17+February!B17+March!B17+April!B17+May!B17</f>
        <v>613</v>
      </c>
      <c r="F17" s="12" t="s">
        <v>65</v>
      </c>
    </row>
    <row r="18" spans="1:6" ht="15.75" customHeight="1">
      <c r="A18" s="12" t="s">
        <v>31</v>
      </c>
      <c r="B18" s="6">
        <v>5</v>
      </c>
      <c r="C18" s="12" t="s">
        <v>32</v>
      </c>
      <c r="E18" s="49">
        <f>B18+January!B18+February!B18+March!B18+April!B18+May!B18</f>
        <v>17</v>
      </c>
      <c r="F18" s="50" t="s">
        <v>98</v>
      </c>
    </row>
    <row r="19" spans="1:6" ht="15.75" customHeight="1">
      <c r="A19" s="12" t="s">
        <v>34</v>
      </c>
      <c r="B19" s="6">
        <v>6</v>
      </c>
      <c r="C19" s="18" t="s">
        <v>35</v>
      </c>
      <c r="E19" s="6">
        <v>6</v>
      </c>
      <c r="F19" s="18" t="s">
        <v>88</v>
      </c>
    </row>
    <row r="20" spans="1:6" ht="15.75" customHeight="1">
      <c r="A20" s="12" t="s">
        <v>36</v>
      </c>
      <c r="B20" s="6">
        <v>1</v>
      </c>
      <c r="C20" s="12" t="s">
        <v>35</v>
      </c>
      <c r="E20" s="7">
        <f>B20+May!E20</f>
        <v>4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23"/>
      <c r="F21" s="23"/>
    </row>
    <row r="22" spans="1:6" ht="15.75" customHeight="1">
      <c r="A22" s="12" t="s">
        <v>79</v>
      </c>
      <c r="B22" s="24">
        <v>4</v>
      </c>
      <c r="C22" s="25" t="s">
        <v>80</v>
      </c>
      <c r="D22" s="26"/>
      <c r="E22" s="54">
        <f>B22+January!B22+February!B22+March!B22+April!B22+May!B22</f>
        <v>29</v>
      </c>
      <c r="F22" s="25" t="s">
        <v>80</v>
      </c>
    </row>
    <row r="23" spans="1:6" ht="15.75" customHeight="1">
      <c r="A23" s="12" t="s">
        <v>39</v>
      </c>
      <c r="B23" s="24">
        <v>25</v>
      </c>
      <c r="C23" s="25" t="s">
        <v>35</v>
      </c>
      <c r="D23" s="26"/>
      <c r="E23" s="7">
        <f>B23+January!B23+February!B23+March!B23+April!B23+May!B23</f>
        <v>135</v>
      </c>
      <c r="F23" s="25" t="s">
        <v>35</v>
      </c>
    </row>
    <row r="24" spans="1:6" ht="15.75" customHeight="1">
      <c r="A24" s="12" t="s">
        <v>68</v>
      </c>
      <c r="B24" s="24">
        <v>1</v>
      </c>
      <c r="C24" s="25" t="s">
        <v>35</v>
      </c>
      <c r="D24" s="26"/>
      <c r="E24" s="7">
        <f>B24+January!B24+February!B24+March!B24+April!B24+May!B24</f>
        <v>3</v>
      </c>
      <c r="F24" s="25" t="s">
        <v>35</v>
      </c>
    </row>
    <row r="25" spans="1:6" ht="15.75" customHeight="1">
      <c r="A25" s="12" t="s">
        <v>41</v>
      </c>
      <c r="B25" s="24">
        <v>1</v>
      </c>
      <c r="C25" s="25" t="s">
        <v>35</v>
      </c>
      <c r="D25" s="26"/>
      <c r="E25" s="49">
        <f>B25+January!B25+February!B25+March!B25+April!B25+May!B25</f>
        <v>2</v>
      </c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28"/>
      <c r="F26" s="28"/>
    </row>
    <row r="27" spans="1:6" ht="15.75" customHeight="1">
      <c r="A27" s="15" t="s">
        <v>69</v>
      </c>
      <c r="B27" s="24">
        <v>1</v>
      </c>
      <c r="C27" s="25" t="s">
        <v>35</v>
      </c>
      <c r="D27" s="26"/>
      <c r="E27" s="49">
        <f>B27+January!B27+February!B27+March!B27+April!B27+May!B27</f>
        <v>6</v>
      </c>
      <c r="F27" s="25" t="s">
        <v>35</v>
      </c>
    </row>
    <row r="28" spans="1:6" ht="15.75" customHeight="1">
      <c r="A28" s="15" t="s">
        <v>44</v>
      </c>
      <c r="B28" s="30">
        <v>2</v>
      </c>
      <c r="C28" s="31" t="s">
        <v>35</v>
      </c>
      <c r="D28" s="26"/>
      <c r="E28" s="6">
        <v>2</v>
      </c>
      <c r="F28" s="12" t="s">
        <v>35</v>
      </c>
    </row>
    <row r="29" spans="1:6" ht="15.75" customHeight="1">
      <c r="A29" s="12" t="s">
        <v>45</v>
      </c>
      <c r="B29" s="24">
        <v>0</v>
      </c>
      <c r="C29" s="12" t="s">
        <v>46</v>
      </c>
      <c r="D29" s="26"/>
      <c r="E29" s="49">
        <f>B29+January!B29+February!B29+March!B29+April!B29+May!B29</f>
        <v>7</v>
      </c>
      <c r="F29" s="12" t="s">
        <v>46</v>
      </c>
    </row>
    <row r="30" spans="1:6" ht="15.75" customHeight="1">
      <c r="A30" s="12" t="s">
        <v>47</v>
      </c>
      <c r="B30" s="24">
        <v>3</v>
      </c>
      <c r="C30" s="7" t="s">
        <v>35</v>
      </c>
      <c r="E30" s="49">
        <f>B30+January!B30+February!B30+March!B30+April!B30+May!B30</f>
        <v>14</v>
      </c>
      <c r="F30" s="7" t="s">
        <v>35</v>
      </c>
    </row>
    <row r="31" spans="1:6" ht="15.75" customHeight="1">
      <c r="A31" s="12" t="s">
        <v>48</v>
      </c>
      <c r="B31" s="24">
        <v>1</v>
      </c>
      <c r="C31" s="7" t="s">
        <v>35</v>
      </c>
      <c r="E31" s="7">
        <f>B31+April!B31+May!B31</f>
        <v>3</v>
      </c>
      <c r="F31" s="7" t="s">
        <v>35</v>
      </c>
    </row>
    <row r="32" spans="1:6" ht="15.75" customHeight="1">
      <c r="A32" s="12" t="s">
        <v>49</v>
      </c>
      <c r="B32" s="24">
        <v>77</v>
      </c>
      <c r="C32" s="7" t="s">
        <v>50</v>
      </c>
      <c r="E32" s="7">
        <f>B32+January!B32+February!B32+March!B32+April!B32+May!B32</f>
        <v>416</v>
      </c>
      <c r="F32" s="7" t="s">
        <v>50</v>
      </c>
    </row>
    <row r="33" spans="1:23" ht="15.75" customHeight="1">
      <c r="A33" s="32" t="s">
        <v>51</v>
      </c>
      <c r="B33" s="33"/>
      <c r="C33" s="33"/>
      <c r="D33" s="33"/>
      <c r="E33" s="33"/>
      <c r="F33" s="33"/>
    </row>
    <row r="34" spans="1:23" ht="15.75" customHeight="1">
      <c r="A34" s="12" t="s">
        <v>52</v>
      </c>
      <c r="B34" s="6">
        <v>2</v>
      </c>
      <c r="C34" s="18" t="s">
        <v>99</v>
      </c>
      <c r="E34" s="49">
        <f>B34+January!B34+February!B34+March!B34+April!B34+May!B34</f>
        <v>2</v>
      </c>
      <c r="F34" s="18" t="s">
        <v>100</v>
      </c>
    </row>
    <row r="35" spans="1:23" ht="15.75" customHeight="1">
      <c r="A35" s="12" t="s">
        <v>55</v>
      </c>
      <c r="C35" s="12" t="s">
        <v>54</v>
      </c>
      <c r="E35" s="7"/>
      <c r="F35" s="12" t="s">
        <v>54</v>
      </c>
    </row>
    <row r="36" spans="1:23" ht="15.75" customHeight="1">
      <c r="A36" s="12" t="s">
        <v>56</v>
      </c>
      <c r="C36" s="12" t="s">
        <v>54</v>
      </c>
      <c r="E36" s="7"/>
      <c r="F36" s="18" t="s">
        <v>89</v>
      </c>
    </row>
    <row r="37" spans="1:23" ht="15.75" customHeight="1">
      <c r="A37" s="35" t="s">
        <v>57</v>
      </c>
      <c r="C37" s="25"/>
      <c r="E37" s="7"/>
      <c r="F37" s="25"/>
    </row>
    <row r="38" spans="1:23" ht="15.75" customHeight="1">
      <c r="A38" s="12" t="s">
        <v>58</v>
      </c>
      <c r="C38" s="12" t="s">
        <v>54</v>
      </c>
      <c r="E38" s="7"/>
      <c r="F38" s="12" t="s">
        <v>54</v>
      </c>
    </row>
    <row r="39" spans="1:23" ht="15.75" customHeight="1">
      <c r="A39" s="12" t="s">
        <v>59</v>
      </c>
      <c r="C39" s="12" t="s">
        <v>54</v>
      </c>
      <c r="E39" s="7"/>
      <c r="F39" s="12" t="s">
        <v>54</v>
      </c>
    </row>
    <row r="40" spans="1:23" ht="15.75" customHeight="1">
      <c r="A40" s="12" t="s">
        <v>60</v>
      </c>
      <c r="C40" s="12" t="s">
        <v>54</v>
      </c>
      <c r="E40" s="7"/>
      <c r="F40" s="12" t="s">
        <v>54</v>
      </c>
    </row>
    <row r="41" spans="1:23" ht="15.75" customHeight="1">
      <c r="A41" s="51" t="s">
        <v>101</v>
      </c>
      <c r="B41" s="52"/>
      <c r="C41" s="51"/>
      <c r="D41" s="52"/>
      <c r="E41" s="52"/>
      <c r="F41" s="51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6" priority="1">
      <formula>LEN(TRIM(B4))&gt;0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1"/>
  <sheetViews>
    <sheetView workbookViewId="0"/>
  </sheetViews>
  <sheetFormatPr defaultColWidth="12.6328125" defaultRowHeight="15" customHeight="1"/>
  <cols>
    <col min="1" max="1" width="66.26953125" customWidth="1"/>
    <col min="2" max="2" width="4.7265625" customWidth="1"/>
    <col min="3" max="3" width="40.36328125" customWidth="1"/>
    <col min="6" max="6" width="35.08984375" customWidth="1"/>
  </cols>
  <sheetData>
    <row r="1" spans="1:6" ht="53.25" customHeight="1">
      <c r="A1" s="73" t="s">
        <v>102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6">
        <v>267</v>
      </c>
      <c r="F3" s="7" t="s">
        <v>3</v>
      </c>
    </row>
    <row r="4" spans="1:6" ht="15.75" customHeight="1">
      <c r="A4" s="5" t="s">
        <v>4</v>
      </c>
      <c r="B4" s="55">
        <f>SUM(B7*7.5*3)+B10+B9+(B8*7.5*3)</f>
        <v>5535</v>
      </c>
      <c r="C4" s="7" t="s">
        <v>5</v>
      </c>
      <c r="E4" s="8">
        <f>B4+January!B4+February!B4+March!B4+April!B4+May!B4+June!B4</f>
        <v>45631.5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0"/>
    </row>
    <row r="6" spans="1:6" ht="15.75" customHeight="1">
      <c r="A6" s="12" t="s">
        <v>8</v>
      </c>
      <c r="B6" s="13">
        <v>5947</v>
      </c>
      <c r="C6" s="7" t="s">
        <v>9</v>
      </c>
      <c r="E6" s="14">
        <f>B6+January!B6+February!B6+March!B6+April!B6+May!B6+June!B6</f>
        <v>42290</v>
      </c>
      <c r="F6" s="7" t="s">
        <v>9</v>
      </c>
    </row>
    <row r="7" spans="1:6" ht="15.75" customHeight="1">
      <c r="A7" s="7" t="s">
        <v>10</v>
      </c>
      <c r="B7" s="6">
        <v>233</v>
      </c>
      <c r="C7" s="6" t="s">
        <v>103</v>
      </c>
      <c r="E7" s="7">
        <f>B7+January!B7+February!B7+March!B7+April!B7+May!B7+June!B7</f>
        <v>1369</v>
      </c>
      <c r="F7" s="6" t="s">
        <v>104</v>
      </c>
    </row>
    <row r="8" spans="1:6" ht="15.75" customHeight="1">
      <c r="A8" s="7" t="s">
        <v>12</v>
      </c>
      <c r="B8" s="6">
        <v>13</v>
      </c>
      <c r="C8" s="12" t="s">
        <v>13</v>
      </c>
      <c r="E8" s="6">
        <v>13</v>
      </c>
      <c r="F8" s="7" t="s">
        <v>13</v>
      </c>
    </row>
    <row r="9" spans="1:6" ht="15.75" customHeight="1">
      <c r="A9" s="12" t="s">
        <v>14</v>
      </c>
      <c r="B9" s="19">
        <v>0</v>
      </c>
      <c r="C9" s="15" t="s">
        <v>16</v>
      </c>
      <c r="D9" s="16"/>
      <c r="E9" s="14">
        <f>B9+January!B9+February!B9+March!B9+April!B9+May!B9+June!B9</f>
        <v>12334</v>
      </c>
      <c r="F9" s="16" t="s">
        <v>16</v>
      </c>
    </row>
    <row r="10" spans="1:6" ht="15.75" customHeight="1">
      <c r="A10" s="12" t="s">
        <v>17</v>
      </c>
      <c r="B10" s="19">
        <v>0</v>
      </c>
      <c r="C10" s="17" t="s">
        <v>18</v>
      </c>
      <c r="D10" s="16"/>
      <c r="E10" s="7">
        <f>B10+January!B10+February!B10+March!B10+April!B10+May!B10+June!B10</f>
        <v>425</v>
      </c>
      <c r="F10" s="16" t="s">
        <v>18</v>
      </c>
    </row>
    <row r="11" spans="1:6" ht="15.75" customHeight="1">
      <c r="A11" s="12" t="s">
        <v>19</v>
      </c>
      <c r="B11" s="6">
        <v>340</v>
      </c>
      <c r="C11" s="12" t="s">
        <v>97</v>
      </c>
      <c r="E11" s="7">
        <f>B11+January!B11+February!B11+March!B11+April!B11+May!B11+June!B11</f>
        <v>1720</v>
      </c>
      <c r="F11" s="18" t="s">
        <v>26</v>
      </c>
    </row>
    <row r="12" spans="1:6" ht="15.75" customHeight="1">
      <c r="A12" s="12" t="s">
        <v>22</v>
      </c>
      <c r="C12" s="18" t="s">
        <v>23</v>
      </c>
      <c r="E12" s="7">
        <f>B12+January!B12+February!B12+March!B12+April!B12+May!B12+June!B12</f>
        <v>45</v>
      </c>
      <c r="F12" s="18" t="s">
        <v>86</v>
      </c>
    </row>
    <row r="13" spans="1:6" ht="15.75" customHeight="1">
      <c r="A13" s="12" t="s">
        <v>24</v>
      </c>
      <c r="C13" s="18" t="s">
        <v>23</v>
      </c>
      <c r="E13" s="25">
        <f>B13+January!B13+February!B13+March!B13+April!B13+May!B13+June!B13</f>
        <v>0</v>
      </c>
      <c r="F13" s="18" t="s">
        <v>23</v>
      </c>
    </row>
    <row r="14" spans="1:6" ht="15.75" customHeight="1">
      <c r="A14" s="12" t="s">
        <v>25</v>
      </c>
      <c r="C14" s="12" t="s">
        <v>26</v>
      </c>
      <c r="E14" s="25">
        <f>B14+January!B14+February!B14+March!B14+April!B14+May!B14+June!B14</f>
        <v>635</v>
      </c>
      <c r="F14" s="12" t="s">
        <v>26</v>
      </c>
    </row>
    <row r="15" spans="1:6" ht="15.75" customHeight="1">
      <c r="A15" s="12" t="s">
        <v>27</v>
      </c>
      <c r="C15" s="12" t="s">
        <v>26</v>
      </c>
      <c r="E15" s="25">
        <f>B15+January!B15+February!B15+March!B15+April!B15+May!B15+June!B15</f>
        <v>0</v>
      </c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56"/>
      <c r="F16" s="21"/>
    </row>
    <row r="17" spans="1:6" ht="15.75" customHeight="1">
      <c r="A17" s="12" t="s">
        <v>64</v>
      </c>
      <c r="B17" s="6">
        <v>73</v>
      </c>
      <c r="C17" s="12" t="s">
        <v>65</v>
      </c>
      <c r="E17" s="44">
        <f>B17+January!B17+February!B17+March!B17+April!B17+May!B17+June!B17</f>
        <v>686</v>
      </c>
      <c r="F17" s="12" t="s">
        <v>65</v>
      </c>
    </row>
    <row r="18" spans="1:6" ht="15.75" customHeight="1">
      <c r="A18" s="12" t="s">
        <v>31</v>
      </c>
      <c r="B18" s="6">
        <v>4</v>
      </c>
      <c r="C18" s="12" t="s">
        <v>32</v>
      </c>
      <c r="E18" s="44">
        <f>B18+January!B18+February!B18+March!B18+April!B18+May!B18+June!B18</f>
        <v>21</v>
      </c>
      <c r="F18" s="50" t="s">
        <v>105</v>
      </c>
    </row>
    <row r="19" spans="1:6" ht="15.75" customHeight="1">
      <c r="A19" s="12" t="s">
        <v>34</v>
      </c>
      <c r="B19" s="6">
        <v>6</v>
      </c>
      <c r="C19" s="18" t="s">
        <v>35</v>
      </c>
      <c r="E19" s="57">
        <v>6</v>
      </c>
      <c r="F19" s="18" t="s">
        <v>88</v>
      </c>
    </row>
    <row r="20" spans="1:6" ht="15.75" customHeight="1">
      <c r="A20" s="12" t="s">
        <v>36</v>
      </c>
      <c r="B20" s="6">
        <v>0</v>
      </c>
      <c r="C20" s="12" t="s">
        <v>35</v>
      </c>
      <c r="E20" s="44">
        <f>B20+January!B20+February!B20+March!B20+April!B20+May!B20+June!B20</f>
        <v>4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58"/>
      <c r="F21" s="23"/>
    </row>
    <row r="22" spans="1:6" ht="15.75" customHeight="1">
      <c r="A22" s="12" t="s">
        <v>79</v>
      </c>
      <c r="B22" s="24">
        <v>6</v>
      </c>
      <c r="C22" s="25" t="s">
        <v>80</v>
      </c>
      <c r="D22" s="26"/>
      <c r="E22" s="44">
        <f>B22+January!B22+February!B22+March!B22+April!B22+May!B22+June!B22</f>
        <v>35</v>
      </c>
      <c r="F22" s="25" t="s">
        <v>80</v>
      </c>
    </row>
    <row r="23" spans="1:6" ht="15.75" customHeight="1">
      <c r="A23" s="12" t="s">
        <v>39</v>
      </c>
      <c r="B23" s="24">
        <v>27</v>
      </c>
      <c r="C23" s="25" t="s">
        <v>35</v>
      </c>
      <c r="D23" s="26"/>
      <c r="E23" s="44">
        <f>B23+January!B23+February!B23+March!B23+April!B23+May!B23+June!B23</f>
        <v>162</v>
      </c>
      <c r="F23" s="25" t="s">
        <v>35</v>
      </c>
    </row>
    <row r="24" spans="1:6" ht="15.75" customHeight="1">
      <c r="A24" s="12" t="s">
        <v>68</v>
      </c>
      <c r="B24" s="24">
        <v>0</v>
      </c>
      <c r="C24" s="25" t="s">
        <v>35</v>
      </c>
      <c r="D24" s="26"/>
      <c r="E24" s="59"/>
      <c r="F24" s="25" t="s">
        <v>35</v>
      </c>
    </row>
    <row r="25" spans="1:6" ht="15.75" customHeight="1">
      <c r="A25" s="12" t="s">
        <v>41</v>
      </c>
      <c r="B25" s="24">
        <v>1</v>
      </c>
      <c r="C25" s="25" t="s">
        <v>35</v>
      </c>
      <c r="D25" s="26"/>
      <c r="E25" s="44">
        <f>B25+January!B25+February!B25+March!B25+April!B25+May!B25+June!B25</f>
        <v>3</v>
      </c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60"/>
      <c r="F26" s="28"/>
    </row>
    <row r="27" spans="1:6" ht="15.75" customHeight="1">
      <c r="A27" s="15" t="s">
        <v>69</v>
      </c>
      <c r="B27" s="24">
        <v>0</v>
      </c>
      <c r="C27" s="25" t="s">
        <v>35</v>
      </c>
      <c r="D27" s="26"/>
      <c r="E27" s="44">
        <f>B27+January!B27+February!B27+March!B27+April!B27+May!B27+June!B27</f>
        <v>6</v>
      </c>
      <c r="F27" s="25" t="s">
        <v>35</v>
      </c>
    </row>
    <row r="28" spans="1:6" ht="15.75" customHeight="1">
      <c r="A28" s="15" t="s">
        <v>44</v>
      </c>
      <c r="B28" s="30">
        <v>2</v>
      </c>
      <c r="C28" s="31" t="s">
        <v>35</v>
      </c>
      <c r="D28" s="26"/>
      <c r="E28" s="57">
        <v>2</v>
      </c>
      <c r="F28" s="12" t="s">
        <v>35</v>
      </c>
    </row>
    <row r="29" spans="1:6" ht="15.75" customHeight="1">
      <c r="A29" s="12" t="s">
        <v>45</v>
      </c>
      <c r="B29" s="24">
        <v>2</v>
      </c>
      <c r="C29" s="12" t="s">
        <v>46</v>
      </c>
      <c r="D29" s="26"/>
      <c r="E29" s="44">
        <f>B29+January!B29+February!B29+March!B29+April!B29+May!B29+June!B29</f>
        <v>9</v>
      </c>
      <c r="F29" s="12" t="s">
        <v>46</v>
      </c>
    </row>
    <row r="30" spans="1:6" ht="15.75" customHeight="1">
      <c r="A30" s="12" t="s">
        <v>47</v>
      </c>
      <c r="B30" s="24">
        <v>1</v>
      </c>
      <c r="C30" s="7" t="s">
        <v>35</v>
      </c>
      <c r="E30" s="44">
        <f>B30+January!B30+February!B30+March!B30+April!B30+May!B30+June!B30</f>
        <v>15</v>
      </c>
      <c r="F30" s="7" t="s">
        <v>35</v>
      </c>
    </row>
    <row r="31" spans="1:6" ht="15.75" customHeight="1">
      <c r="A31" s="12" t="s">
        <v>48</v>
      </c>
      <c r="B31" s="24">
        <v>1</v>
      </c>
      <c r="C31" s="7" t="s">
        <v>35</v>
      </c>
      <c r="E31" s="44">
        <f>B31+April!B31+May!B31+June!B31</f>
        <v>4</v>
      </c>
      <c r="F31" s="7" t="s">
        <v>35</v>
      </c>
    </row>
    <row r="32" spans="1:6" ht="15.75" customHeight="1">
      <c r="A32" s="12" t="s">
        <v>49</v>
      </c>
      <c r="B32" s="24">
        <v>79</v>
      </c>
      <c r="C32" s="7" t="s">
        <v>50</v>
      </c>
      <c r="E32" s="44">
        <f>B32+January!B32+February!B32+March!B32+April!B32+May!B32+June!B32</f>
        <v>495</v>
      </c>
      <c r="F32" s="7" t="s">
        <v>50</v>
      </c>
    </row>
    <row r="33" spans="1:23" ht="15.75" customHeight="1">
      <c r="A33" s="32" t="s">
        <v>51</v>
      </c>
      <c r="B33" s="33"/>
      <c r="C33" s="33"/>
      <c r="D33" s="33"/>
      <c r="E33" s="61"/>
      <c r="F33" s="33"/>
    </row>
    <row r="34" spans="1:23" ht="15.75" customHeight="1">
      <c r="A34" s="12" t="s">
        <v>52</v>
      </c>
      <c r="B34" s="7">
        <v>0</v>
      </c>
      <c r="C34" s="18" t="s">
        <v>99</v>
      </c>
      <c r="E34" s="44">
        <f>B34+January!B34+February!B34+March!B34+April!B34+May!B34+June!B34</f>
        <v>2</v>
      </c>
      <c r="F34" s="18" t="s">
        <v>100</v>
      </c>
    </row>
    <row r="35" spans="1:23" ht="15.75" customHeight="1">
      <c r="A35" s="12" t="s">
        <v>55</v>
      </c>
      <c r="C35" s="12" t="s">
        <v>54</v>
      </c>
      <c r="E35" s="59"/>
      <c r="F35" s="12" t="s">
        <v>54</v>
      </c>
    </row>
    <row r="36" spans="1:23" ht="15.75" customHeight="1">
      <c r="A36" s="12" t="s">
        <v>56</v>
      </c>
      <c r="C36" s="12" t="s">
        <v>54</v>
      </c>
      <c r="E36" s="59"/>
      <c r="F36" s="18" t="s">
        <v>89</v>
      </c>
    </row>
    <row r="37" spans="1:23" ht="15.75" customHeight="1">
      <c r="A37" s="35" t="s">
        <v>57</v>
      </c>
      <c r="C37" s="25"/>
      <c r="E37" s="59"/>
      <c r="F37" s="25"/>
    </row>
    <row r="38" spans="1:23" ht="15.75" customHeight="1">
      <c r="A38" s="18" t="s">
        <v>106</v>
      </c>
      <c r="C38" s="12" t="s">
        <v>54</v>
      </c>
      <c r="E38" s="59"/>
      <c r="F38" s="12" t="s">
        <v>54</v>
      </c>
    </row>
    <row r="39" spans="1:23" ht="15.75" customHeight="1">
      <c r="A39" s="18" t="s">
        <v>107</v>
      </c>
      <c r="C39" s="12" t="s">
        <v>54</v>
      </c>
      <c r="E39" s="59"/>
      <c r="F39" s="12" t="s">
        <v>54</v>
      </c>
    </row>
    <row r="40" spans="1:23" ht="15.75" customHeight="1">
      <c r="A40" s="12" t="s">
        <v>60</v>
      </c>
      <c r="C40" s="12" t="s">
        <v>54</v>
      </c>
      <c r="E40" s="25"/>
      <c r="F40" s="12" t="s">
        <v>54</v>
      </c>
    </row>
    <row r="41" spans="1:23" ht="15.75" customHeight="1">
      <c r="A41" s="51" t="s">
        <v>101</v>
      </c>
      <c r="B41" s="52"/>
      <c r="C41" s="51"/>
      <c r="D41" s="52"/>
      <c r="E41" s="52"/>
      <c r="F41" s="51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5" priority="1">
      <formula>LEN(TRIM(B4))&gt;0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1"/>
  <sheetViews>
    <sheetView workbookViewId="0"/>
  </sheetViews>
  <sheetFormatPr defaultColWidth="12.6328125" defaultRowHeight="15" customHeight="1"/>
  <cols>
    <col min="1" max="1" width="66.26953125" customWidth="1"/>
    <col min="2" max="2" width="4.7265625" customWidth="1"/>
    <col min="3" max="3" width="40.36328125" customWidth="1"/>
    <col min="6" max="6" width="35.08984375" customWidth="1"/>
  </cols>
  <sheetData>
    <row r="1" spans="1:6" ht="51" customHeight="1">
      <c r="A1" s="73" t="s">
        <v>108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6">
        <v>299</v>
      </c>
      <c r="F3" s="7" t="s">
        <v>3</v>
      </c>
    </row>
    <row r="4" spans="1:6" ht="15.75" customHeight="1">
      <c r="A4" s="5" t="s">
        <v>4</v>
      </c>
      <c r="B4" s="48">
        <f>SUM(B7*7.5*3)+B10+B9+(B8*7.5*3)</f>
        <v>5895</v>
      </c>
      <c r="C4" s="7" t="s">
        <v>5</v>
      </c>
      <c r="E4" s="62">
        <f>B4+January!B4+February!B4+March!B4+April!B4+May!B4+June!B4+July!B4</f>
        <v>51526.5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0"/>
    </row>
    <row r="6" spans="1:6" ht="15.75" customHeight="1">
      <c r="A6" s="12" t="s">
        <v>8</v>
      </c>
      <c r="B6" s="13">
        <v>7108</v>
      </c>
      <c r="C6" s="7" t="s">
        <v>9</v>
      </c>
      <c r="E6" s="14">
        <f>B6+January!B6+February!B6+March!B6+April!B6+May!B6+June!B6+July!B6</f>
        <v>49398</v>
      </c>
      <c r="F6" s="7" t="s">
        <v>9</v>
      </c>
    </row>
    <row r="7" spans="1:6" ht="15.75" customHeight="1">
      <c r="A7" s="7" t="s">
        <v>10</v>
      </c>
      <c r="B7" s="6">
        <v>249</v>
      </c>
      <c r="C7" s="6" t="s">
        <v>109</v>
      </c>
      <c r="E7" s="7">
        <f>B7+January!B7+February!B7+March!B7+April!B7+May!B7+June!B7+July!B7</f>
        <v>1618</v>
      </c>
      <c r="F7" s="6" t="s">
        <v>110</v>
      </c>
    </row>
    <row r="8" spans="1:6" ht="15.75" customHeight="1">
      <c r="A8" s="7" t="s">
        <v>12</v>
      </c>
      <c r="B8" s="6">
        <v>13</v>
      </c>
      <c r="C8" s="12" t="s">
        <v>13</v>
      </c>
      <c r="E8" s="6">
        <v>13</v>
      </c>
      <c r="F8" s="7" t="s">
        <v>13</v>
      </c>
    </row>
    <row r="9" spans="1:6" ht="15.75" customHeight="1">
      <c r="A9" s="12" t="s">
        <v>14</v>
      </c>
      <c r="B9" s="6">
        <v>0</v>
      </c>
      <c r="C9" s="15" t="s">
        <v>16</v>
      </c>
      <c r="D9" s="16"/>
      <c r="E9" s="14">
        <f>B9+January!B9+February!B9+March!B9+April!B9+May!B9+June!B9+July!B9</f>
        <v>12334</v>
      </c>
      <c r="F9" s="16" t="s">
        <v>16</v>
      </c>
    </row>
    <row r="10" spans="1:6" ht="15.75" customHeight="1">
      <c r="A10" s="12" t="s">
        <v>17</v>
      </c>
      <c r="B10" s="6">
        <v>0</v>
      </c>
      <c r="C10" s="17" t="s">
        <v>18</v>
      </c>
      <c r="D10" s="16"/>
      <c r="E10" s="7">
        <f>B10+January!B10+February!B10+March!B10+April!B10+May!B10+June!B10+July!B10</f>
        <v>425</v>
      </c>
      <c r="F10" s="16" t="s">
        <v>18</v>
      </c>
    </row>
    <row r="11" spans="1:6" ht="15.75" customHeight="1">
      <c r="A11" s="12" t="s">
        <v>19</v>
      </c>
      <c r="B11" s="6">
        <v>0</v>
      </c>
      <c r="C11" s="12" t="s">
        <v>97</v>
      </c>
      <c r="E11" s="7">
        <f>B11+June!B11+July!B11</f>
        <v>1720</v>
      </c>
      <c r="F11" s="18" t="s">
        <v>26</v>
      </c>
    </row>
    <row r="12" spans="1:6" ht="15.75" customHeight="1">
      <c r="A12" s="12" t="s">
        <v>22</v>
      </c>
      <c r="C12" s="18" t="s">
        <v>23</v>
      </c>
      <c r="E12" s="7">
        <f>B12+April!B12</f>
        <v>0</v>
      </c>
      <c r="F12" s="18" t="s">
        <v>86</v>
      </c>
    </row>
    <row r="13" spans="1:6" ht="15.75" customHeight="1">
      <c r="A13" s="12" t="s">
        <v>24</v>
      </c>
      <c r="C13" s="18" t="s">
        <v>23</v>
      </c>
      <c r="E13" s="7"/>
      <c r="F13" s="18" t="s">
        <v>23</v>
      </c>
    </row>
    <row r="14" spans="1:6" ht="15.75" customHeight="1">
      <c r="A14" s="12" t="s">
        <v>25</v>
      </c>
      <c r="C14" s="12" t="s">
        <v>26</v>
      </c>
      <c r="E14" s="7"/>
      <c r="F14" s="12" t="s">
        <v>26</v>
      </c>
    </row>
    <row r="15" spans="1:6" ht="15.75" customHeight="1">
      <c r="A15" s="12" t="s">
        <v>27</v>
      </c>
      <c r="C15" s="12" t="s">
        <v>26</v>
      </c>
      <c r="E15" s="7"/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21"/>
      <c r="F16" s="21"/>
    </row>
    <row r="17" spans="1:6" ht="15.75" customHeight="1">
      <c r="A17" s="12" t="s">
        <v>64</v>
      </c>
      <c r="B17" s="6">
        <v>49</v>
      </c>
      <c r="C17" s="12" t="s">
        <v>65</v>
      </c>
      <c r="E17" s="49">
        <f>B17+January!B17+February!B17+March!B17+April!B17+May!B17+June!B17+July!B17</f>
        <v>735</v>
      </c>
      <c r="F17" s="12" t="s">
        <v>65</v>
      </c>
    </row>
    <row r="18" spans="1:6" ht="15.75" customHeight="1">
      <c r="A18" s="12" t="s">
        <v>31</v>
      </c>
      <c r="B18" s="6">
        <v>4</v>
      </c>
      <c r="C18" s="12" t="s">
        <v>32</v>
      </c>
      <c r="E18" s="49">
        <f>B18+January!B18+February!B18+March!B18+April!B18+May!B18+June!B18+July!B18</f>
        <v>25</v>
      </c>
      <c r="F18" s="50" t="s">
        <v>111</v>
      </c>
    </row>
    <row r="19" spans="1:6" ht="15.75" customHeight="1">
      <c r="A19" s="12" t="s">
        <v>34</v>
      </c>
      <c r="B19" s="6">
        <v>6</v>
      </c>
      <c r="C19" s="18" t="s">
        <v>35</v>
      </c>
      <c r="E19" s="7">
        <f>B19</f>
        <v>6</v>
      </c>
      <c r="F19" s="18" t="s">
        <v>88</v>
      </c>
    </row>
    <row r="20" spans="1:6" ht="15.75" customHeight="1">
      <c r="A20" s="12" t="s">
        <v>36</v>
      </c>
      <c r="B20" s="6">
        <v>1</v>
      </c>
      <c r="C20" s="12" t="s">
        <v>35</v>
      </c>
      <c r="E20" s="7">
        <f>B20+July!E20</f>
        <v>5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23"/>
      <c r="F21" s="23"/>
    </row>
    <row r="22" spans="1:6" ht="15.75" customHeight="1">
      <c r="A22" s="12" t="s">
        <v>79</v>
      </c>
      <c r="B22" s="24">
        <v>5</v>
      </c>
      <c r="C22" s="25" t="s">
        <v>80</v>
      </c>
      <c r="D22" s="26"/>
      <c r="E22" s="49">
        <f>B22+January!B22+February!B22+March!B22+April!B22+May!B22+June!B22+July!B22</f>
        <v>40</v>
      </c>
      <c r="F22" s="25" t="s">
        <v>80</v>
      </c>
    </row>
    <row r="23" spans="1:6" ht="15.75" customHeight="1">
      <c r="A23" s="12" t="s">
        <v>39</v>
      </c>
      <c r="B23" s="24">
        <v>31</v>
      </c>
      <c r="C23" s="25" t="s">
        <v>35</v>
      </c>
      <c r="D23" s="26"/>
      <c r="E23" s="7">
        <f>B23+January!B23+February!B23+March!B23+April!B23+May!B23+June!B23+July!B23</f>
        <v>193</v>
      </c>
      <c r="F23" s="25" t="s">
        <v>35</v>
      </c>
    </row>
    <row r="24" spans="1:6" ht="15.75" customHeight="1">
      <c r="A24" s="12" t="s">
        <v>68</v>
      </c>
      <c r="B24" s="24">
        <v>0</v>
      </c>
      <c r="C24" s="25" t="s">
        <v>35</v>
      </c>
      <c r="D24" s="26"/>
      <c r="E24" s="7">
        <f>B24+January!B24+February!B24+March!B24+April!B24+May!B24+June!B24+July!B24</f>
        <v>3</v>
      </c>
      <c r="F24" s="25" t="s">
        <v>35</v>
      </c>
    </row>
    <row r="25" spans="1:6" ht="15.75" customHeight="1">
      <c r="A25" s="12" t="s">
        <v>41</v>
      </c>
      <c r="B25" s="24">
        <v>3</v>
      </c>
      <c r="C25" s="25" t="s">
        <v>35</v>
      </c>
      <c r="D25" s="26"/>
      <c r="E25" s="7">
        <f>B25+January!B25+February!B25+March!B25+April!B25+May!B25+June!B25+July!B25</f>
        <v>6</v>
      </c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28"/>
      <c r="F26" s="28"/>
    </row>
    <row r="27" spans="1:6" ht="15.75" customHeight="1">
      <c r="A27" s="15" t="s">
        <v>69</v>
      </c>
      <c r="B27" s="24">
        <v>0</v>
      </c>
      <c r="C27" s="25" t="s">
        <v>35</v>
      </c>
      <c r="D27" s="26"/>
      <c r="E27" s="49">
        <f>B27+January!B27+February!B27+March!B27+April!B27+May!B27+June!B27+July!B27</f>
        <v>6</v>
      </c>
      <c r="F27" s="25" t="s">
        <v>35</v>
      </c>
    </row>
    <row r="28" spans="1:6" ht="15.75" customHeight="1">
      <c r="A28" s="15" t="s">
        <v>44</v>
      </c>
      <c r="B28" s="30">
        <v>2</v>
      </c>
      <c r="C28" s="31" t="s">
        <v>35</v>
      </c>
      <c r="D28" s="26"/>
      <c r="E28" s="6">
        <v>2</v>
      </c>
      <c r="F28" s="12" t="s">
        <v>35</v>
      </c>
    </row>
    <row r="29" spans="1:6" ht="15.75" customHeight="1">
      <c r="A29" s="12" t="s">
        <v>45</v>
      </c>
      <c r="B29" s="24">
        <v>3</v>
      </c>
      <c r="C29" s="12" t="s">
        <v>46</v>
      </c>
      <c r="D29" s="26"/>
      <c r="E29" s="7">
        <f>B29+January!B29+February!B29+March!B29+April!B29+May!B29+June!B29+July!B29</f>
        <v>12</v>
      </c>
      <c r="F29" s="12" t="s">
        <v>46</v>
      </c>
    </row>
    <row r="30" spans="1:6" ht="15.75" customHeight="1">
      <c r="A30" s="12" t="s">
        <v>47</v>
      </c>
      <c r="B30" s="24">
        <v>3</v>
      </c>
      <c r="C30" s="7" t="s">
        <v>35</v>
      </c>
      <c r="E30" s="49">
        <f>B30+January!B30+February!B30+March!B30+April!B30+May!B30+June!B30+July!B30</f>
        <v>18</v>
      </c>
      <c r="F30" s="7" t="s">
        <v>35</v>
      </c>
    </row>
    <row r="31" spans="1:6" ht="15.75" customHeight="1">
      <c r="A31" s="12" t="s">
        <v>48</v>
      </c>
      <c r="B31" s="24">
        <v>0</v>
      </c>
      <c r="C31" s="7" t="s">
        <v>35</v>
      </c>
      <c r="E31" s="7">
        <f>B31+July!E31</f>
        <v>4</v>
      </c>
      <c r="F31" s="7" t="s">
        <v>35</v>
      </c>
    </row>
    <row r="32" spans="1:6" ht="15.75" customHeight="1">
      <c r="A32" s="12" t="s">
        <v>49</v>
      </c>
      <c r="B32" s="24">
        <v>79</v>
      </c>
      <c r="C32" s="7" t="s">
        <v>50</v>
      </c>
      <c r="E32" s="7">
        <f>B32+January!B32+February!B32+March!B32+April!B32+May!B32+June!B32+July!B32</f>
        <v>574</v>
      </c>
      <c r="F32" s="7" t="s">
        <v>50</v>
      </c>
    </row>
    <row r="33" spans="1:23" ht="15.75" customHeight="1">
      <c r="A33" s="32" t="s">
        <v>51</v>
      </c>
      <c r="B33" s="33"/>
      <c r="C33" s="33"/>
      <c r="D33" s="33"/>
      <c r="E33" s="33"/>
      <c r="F33" s="33"/>
    </row>
    <row r="34" spans="1:23" ht="15.75" customHeight="1">
      <c r="A34" s="12" t="s">
        <v>52</v>
      </c>
      <c r="B34" s="7">
        <v>0</v>
      </c>
      <c r="C34" s="18" t="s">
        <v>99</v>
      </c>
      <c r="E34" s="63">
        <v>2</v>
      </c>
      <c r="F34" s="18" t="s">
        <v>100</v>
      </c>
    </row>
    <row r="35" spans="1:23" ht="15.75" customHeight="1">
      <c r="A35" s="12" t="s">
        <v>55</v>
      </c>
      <c r="B35" s="6">
        <v>109</v>
      </c>
      <c r="C35" s="18" t="s">
        <v>112</v>
      </c>
      <c r="E35" s="7">
        <f>B35</f>
        <v>109</v>
      </c>
      <c r="F35" s="18" t="s">
        <v>112</v>
      </c>
    </row>
    <row r="36" spans="1:23" ht="15.75" customHeight="1">
      <c r="A36" s="12" t="s">
        <v>56</v>
      </c>
      <c r="C36" s="12" t="s">
        <v>54</v>
      </c>
      <c r="E36" s="7">
        <f>B36+April!B36</f>
        <v>0</v>
      </c>
      <c r="F36" s="18" t="s">
        <v>89</v>
      </c>
    </row>
    <row r="37" spans="1:23" ht="15.75" customHeight="1">
      <c r="A37" s="35" t="s">
        <v>57</v>
      </c>
      <c r="C37" s="25"/>
      <c r="E37" s="7"/>
      <c r="F37" s="25"/>
    </row>
    <row r="38" spans="1:23" ht="15.75" customHeight="1">
      <c r="A38" s="18" t="s">
        <v>106</v>
      </c>
      <c r="C38" s="12" t="s">
        <v>54</v>
      </c>
      <c r="E38" s="7"/>
      <c r="F38" s="12" t="s">
        <v>54</v>
      </c>
    </row>
    <row r="39" spans="1:23" ht="15.75" customHeight="1">
      <c r="A39" s="18" t="s">
        <v>107</v>
      </c>
      <c r="C39" s="12" t="s">
        <v>54</v>
      </c>
      <c r="E39" s="7"/>
      <c r="F39" s="12" t="s">
        <v>54</v>
      </c>
    </row>
    <row r="40" spans="1:23" ht="15.75" customHeight="1">
      <c r="A40" s="12" t="s">
        <v>60</v>
      </c>
      <c r="C40" s="12" t="s">
        <v>54</v>
      </c>
      <c r="E40" s="7"/>
      <c r="F40" s="12" t="s">
        <v>54</v>
      </c>
    </row>
    <row r="41" spans="1:23" ht="15.75" customHeight="1">
      <c r="A41" s="51" t="s">
        <v>101</v>
      </c>
      <c r="B41" s="52"/>
      <c r="C41" s="51"/>
      <c r="D41" s="52"/>
      <c r="E41" s="52"/>
      <c r="F41" s="51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4" priority="1">
      <formula>LEN(TRIM(B4))&gt;0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1001"/>
  <sheetViews>
    <sheetView workbookViewId="0"/>
  </sheetViews>
  <sheetFormatPr defaultColWidth="12.6328125" defaultRowHeight="15" customHeight="1"/>
  <cols>
    <col min="1" max="1" width="66.26953125" customWidth="1"/>
    <col min="2" max="2" width="4.7265625" customWidth="1"/>
    <col min="3" max="3" width="40.36328125" customWidth="1"/>
    <col min="6" max="6" width="35.08984375" customWidth="1"/>
  </cols>
  <sheetData>
    <row r="1" spans="1:6" ht="50.25" customHeight="1">
      <c r="A1" s="73" t="s">
        <v>113</v>
      </c>
      <c r="B1" s="72"/>
      <c r="C1" s="72"/>
      <c r="D1" s="72"/>
      <c r="E1" s="72"/>
      <c r="F1" s="72"/>
    </row>
    <row r="2" spans="1:6" ht="15.75" customHeight="1">
      <c r="A2" s="1"/>
      <c r="B2" s="2"/>
      <c r="C2" s="3" t="s">
        <v>1</v>
      </c>
      <c r="D2" s="2"/>
      <c r="E2" s="2"/>
      <c r="F2" s="4" t="s">
        <v>2</v>
      </c>
    </row>
    <row r="3" spans="1:6" ht="15.75" customHeight="1">
      <c r="A3" s="5"/>
      <c r="E3" s="7"/>
      <c r="F3" s="7" t="s">
        <v>3</v>
      </c>
    </row>
    <row r="4" spans="1:6" ht="15.75" customHeight="1">
      <c r="A4" s="5" t="s">
        <v>4</v>
      </c>
      <c r="B4" s="55">
        <f>SUM(B7*7.5*3)+B10+B9+(B8*7.5*3)</f>
        <v>8461.5</v>
      </c>
      <c r="C4" s="7" t="s">
        <v>5</v>
      </c>
      <c r="E4" s="8">
        <f>B4+January!B4+February!B4+March!B4+April!B4+May!B4+June!B4+July!B4+August!B4</f>
        <v>59988</v>
      </c>
      <c r="F4" s="7" t="s">
        <v>6</v>
      </c>
    </row>
    <row r="5" spans="1:6" ht="15.75" customHeight="1">
      <c r="A5" s="9" t="s">
        <v>7</v>
      </c>
      <c r="B5" s="10"/>
      <c r="C5" s="10"/>
      <c r="D5" s="10"/>
      <c r="E5" s="10"/>
      <c r="F5" s="10"/>
    </row>
    <row r="6" spans="1:6" ht="15.75" customHeight="1">
      <c r="A6" s="12" t="s">
        <v>8</v>
      </c>
      <c r="B6" s="13">
        <v>4639</v>
      </c>
      <c r="C6" s="7" t="s">
        <v>9</v>
      </c>
      <c r="E6" s="14">
        <f>B6+January!B6+February!B6+March!B6+April!B6+May!B6+June!B6+July!B6+August!B6</f>
        <v>54037</v>
      </c>
      <c r="F6" s="7" t="s">
        <v>9</v>
      </c>
    </row>
    <row r="7" spans="1:6" ht="15.75" customHeight="1">
      <c r="A7" s="7" t="s">
        <v>10</v>
      </c>
      <c r="B7" s="6">
        <v>213</v>
      </c>
      <c r="C7" s="6" t="s">
        <v>114</v>
      </c>
      <c r="E7" s="7">
        <f>B7+January!B7+February!B7+March!B7+April!B7+May!B7+June!B7+July!B7+August!B7</f>
        <v>1831</v>
      </c>
      <c r="F7" s="6" t="s">
        <v>115</v>
      </c>
    </row>
    <row r="8" spans="1:6" ht="15.75" customHeight="1">
      <c r="A8" s="7" t="s">
        <v>12</v>
      </c>
      <c r="B8" s="6">
        <v>12</v>
      </c>
      <c r="C8" s="12" t="s">
        <v>13</v>
      </c>
      <c r="E8" s="6">
        <v>26</v>
      </c>
      <c r="F8" s="7" t="s">
        <v>13</v>
      </c>
    </row>
    <row r="9" spans="1:6" ht="15.75" customHeight="1">
      <c r="A9" s="12" t="s">
        <v>14</v>
      </c>
      <c r="B9" s="13">
        <v>3339</v>
      </c>
      <c r="C9" s="15" t="s">
        <v>16</v>
      </c>
      <c r="D9" s="16"/>
      <c r="E9" s="14">
        <f>B9+January!B9+February!B9+March!B9+April!B9+May!B9+June!B9+July!B9+August!B9</f>
        <v>15673</v>
      </c>
      <c r="F9" s="16" t="s">
        <v>16</v>
      </c>
    </row>
    <row r="10" spans="1:6" ht="15.75" customHeight="1">
      <c r="A10" s="12" t="s">
        <v>17</v>
      </c>
      <c r="B10" s="6">
        <v>60</v>
      </c>
      <c r="C10" s="17" t="s">
        <v>18</v>
      </c>
      <c r="D10" s="16"/>
      <c r="E10" s="7">
        <f>B10+January!B10+February!B10+March!B10+April!B10+May!B10+June!B10+July!B10+August!B10</f>
        <v>485</v>
      </c>
      <c r="F10" s="16" t="s">
        <v>18</v>
      </c>
    </row>
    <row r="11" spans="1:6" ht="15.75" customHeight="1">
      <c r="A11" s="12" t="s">
        <v>19</v>
      </c>
      <c r="C11" s="12" t="s">
        <v>97</v>
      </c>
      <c r="E11" s="7">
        <f>B11+January!B11+February!B11+March!B11+April!B11+May!B11+June!B11+July!B11+August!B11</f>
        <v>1720</v>
      </c>
      <c r="F11" s="12" t="s">
        <v>116</v>
      </c>
    </row>
    <row r="12" spans="1:6" ht="15.75" customHeight="1">
      <c r="A12" s="12" t="s">
        <v>22</v>
      </c>
      <c r="C12" s="18" t="s">
        <v>23</v>
      </c>
      <c r="E12" s="7">
        <f>B12+January!B12+February!B12+March!B12+April!B12+May!B12+June!B12+July!B12+August!B12</f>
        <v>45</v>
      </c>
      <c r="F12" s="18" t="s">
        <v>86</v>
      </c>
    </row>
    <row r="13" spans="1:6" ht="15.75" customHeight="1">
      <c r="A13" s="12" t="s">
        <v>24</v>
      </c>
      <c r="C13" s="18" t="s">
        <v>23</v>
      </c>
      <c r="E13" s="7">
        <f>B13+January!B13+February!B13+March!B13+April!B13+May!B13+June!B13+July!B13+August!B13</f>
        <v>0</v>
      </c>
      <c r="F13" s="18" t="s">
        <v>23</v>
      </c>
    </row>
    <row r="14" spans="1:6" ht="15.75" customHeight="1">
      <c r="A14" s="12" t="s">
        <v>25</v>
      </c>
      <c r="C14" s="12" t="s">
        <v>26</v>
      </c>
      <c r="E14" s="7">
        <f>B14+January!B14+February!B14+March!B14+April!B14+May!B14+June!B14+July!B14+August!B14</f>
        <v>635</v>
      </c>
      <c r="F14" s="12" t="s">
        <v>26</v>
      </c>
    </row>
    <row r="15" spans="1:6" ht="15.75" customHeight="1">
      <c r="A15" s="12" t="s">
        <v>27</v>
      </c>
      <c r="C15" s="12" t="s">
        <v>26</v>
      </c>
      <c r="E15" s="7">
        <f>B15+January!B15+February!B15+March!B15+April!B15+May!B15+June!B15+July!B15+August!B15</f>
        <v>0</v>
      </c>
      <c r="F15" s="12" t="s">
        <v>26</v>
      </c>
    </row>
    <row r="16" spans="1:6" ht="15.75" customHeight="1">
      <c r="A16" s="20" t="s">
        <v>28</v>
      </c>
      <c r="B16" s="21"/>
      <c r="C16" s="21"/>
      <c r="D16" s="21"/>
      <c r="E16" s="21"/>
      <c r="F16" s="21"/>
    </row>
    <row r="17" spans="1:6" ht="15.75" customHeight="1">
      <c r="A17" s="12" t="s">
        <v>64</v>
      </c>
      <c r="B17" s="6">
        <v>53</v>
      </c>
      <c r="C17" s="12" t="s">
        <v>65</v>
      </c>
      <c r="E17" s="49">
        <f>B17+January!B17+February!B17+March!B17+April!B17+May!B17+June!B17+July!B17+August!B17</f>
        <v>788</v>
      </c>
      <c r="F17" s="7" t="s">
        <v>65</v>
      </c>
    </row>
    <row r="18" spans="1:6" ht="15.75" customHeight="1">
      <c r="A18" s="12" t="s">
        <v>31</v>
      </c>
      <c r="B18" s="6">
        <v>2</v>
      </c>
      <c r="C18" s="12" t="s">
        <v>32</v>
      </c>
      <c r="E18" s="49">
        <f>B18+January!B18+February!B18+March!B18+April!B18+May!B18+June!B18+July!B18+August!B18</f>
        <v>27</v>
      </c>
      <c r="F18" s="18" t="s">
        <v>117</v>
      </c>
    </row>
    <row r="19" spans="1:6" ht="15.75" customHeight="1">
      <c r="A19" s="12" t="s">
        <v>34</v>
      </c>
      <c r="B19" s="6">
        <v>6</v>
      </c>
      <c r="C19" s="18" t="s">
        <v>35</v>
      </c>
      <c r="E19" s="6">
        <v>6</v>
      </c>
      <c r="F19" s="18" t="s">
        <v>35</v>
      </c>
    </row>
    <row r="20" spans="1:6" ht="15.75" customHeight="1">
      <c r="A20" s="12" t="s">
        <v>36</v>
      </c>
      <c r="B20" s="6"/>
      <c r="C20" s="12" t="s">
        <v>35</v>
      </c>
      <c r="E20" s="7">
        <f>B20+August!E20</f>
        <v>5</v>
      </c>
      <c r="F20" s="12" t="s">
        <v>35</v>
      </c>
    </row>
    <row r="21" spans="1:6" ht="15.75" customHeight="1">
      <c r="A21" s="22" t="s">
        <v>37</v>
      </c>
      <c r="B21" s="23"/>
      <c r="C21" s="23"/>
      <c r="D21" s="23"/>
      <c r="E21" s="23"/>
      <c r="F21" s="23"/>
    </row>
    <row r="22" spans="1:6" ht="15.75" customHeight="1">
      <c r="A22" s="12" t="s">
        <v>79</v>
      </c>
      <c r="B22" s="24">
        <v>3</v>
      </c>
      <c r="C22" s="25" t="s">
        <v>80</v>
      </c>
      <c r="D22" s="26"/>
      <c r="E22" s="49">
        <f>B22+January!B22+February!B22+March!B22+April!B22+May!B22+June!B22+July!B22+August!B22</f>
        <v>43</v>
      </c>
      <c r="F22" s="25" t="s">
        <v>80</v>
      </c>
    </row>
    <row r="23" spans="1:6" ht="15.75" customHeight="1">
      <c r="A23" s="12" t="s">
        <v>39</v>
      </c>
      <c r="B23" s="24">
        <v>42</v>
      </c>
      <c r="C23" s="25" t="s">
        <v>35</v>
      </c>
      <c r="D23" s="26"/>
      <c r="E23" s="49">
        <f>B23+January!B23+February!B23+March!B23+April!B23+May!B23+June!B23+July!B23+August!B23</f>
        <v>235</v>
      </c>
      <c r="F23" s="25" t="s">
        <v>35</v>
      </c>
    </row>
    <row r="24" spans="1:6" ht="15.75" customHeight="1">
      <c r="A24" s="12" t="s">
        <v>68</v>
      </c>
      <c r="B24" s="24"/>
      <c r="C24" s="25" t="s">
        <v>35</v>
      </c>
      <c r="D24" s="26"/>
      <c r="E24" s="7"/>
      <c r="F24" s="25" t="s">
        <v>35</v>
      </c>
    </row>
    <row r="25" spans="1:6" ht="15.75" customHeight="1">
      <c r="A25" s="12" t="s">
        <v>41</v>
      </c>
      <c r="B25" s="24"/>
      <c r="C25" s="25" t="s">
        <v>35</v>
      </c>
      <c r="D25" s="26"/>
      <c r="E25" s="7"/>
      <c r="F25" s="25" t="s">
        <v>35</v>
      </c>
    </row>
    <row r="26" spans="1:6" ht="15.75" customHeight="1">
      <c r="A26" s="27" t="s">
        <v>42</v>
      </c>
      <c r="B26" s="28"/>
      <c r="C26" s="28"/>
      <c r="D26" s="28"/>
      <c r="E26" s="28"/>
      <c r="F26" s="28"/>
    </row>
    <row r="27" spans="1:6" ht="15.75" customHeight="1">
      <c r="A27" s="15" t="s">
        <v>69</v>
      </c>
      <c r="B27" s="24"/>
      <c r="C27" s="25" t="s">
        <v>35</v>
      </c>
      <c r="D27" s="26"/>
      <c r="E27" s="49">
        <f>B27+January!B27+February!B27+March!B27+April!B27+May!B27+June!B27+July!B27+August!B27</f>
        <v>6</v>
      </c>
      <c r="F27" s="25" t="s">
        <v>35</v>
      </c>
    </row>
    <row r="28" spans="1:6" ht="15.75" customHeight="1">
      <c r="A28" s="15" t="s">
        <v>44</v>
      </c>
      <c r="B28" s="30">
        <v>2</v>
      </c>
      <c r="C28" s="31" t="s">
        <v>35</v>
      </c>
      <c r="D28" s="26"/>
      <c r="E28" s="7">
        <v>2</v>
      </c>
      <c r="F28" s="12" t="s">
        <v>35</v>
      </c>
    </row>
    <row r="29" spans="1:6" ht="15.75" customHeight="1">
      <c r="A29" s="12" t="s">
        <v>45</v>
      </c>
      <c r="B29" s="24"/>
      <c r="C29" s="12" t="s">
        <v>46</v>
      </c>
      <c r="D29" s="26"/>
      <c r="E29" s="49">
        <f>B29+January!B29+February!B29+March!B29+April!B29+May!B29+June!B29+July!B29+August!B29</f>
        <v>12</v>
      </c>
      <c r="F29" s="12" t="s">
        <v>46</v>
      </c>
    </row>
    <row r="30" spans="1:6" ht="15.75" customHeight="1">
      <c r="A30" s="12" t="s">
        <v>47</v>
      </c>
      <c r="B30" s="24">
        <v>3</v>
      </c>
      <c r="C30" s="7" t="s">
        <v>35</v>
      </c>
      <c r="E30" s="49">
        <f>B30+January!B30+February!B30+March!B30+April!B30+May!B30+June!B30+July!B30+August!B30</f>
        <v>21</v>
      </c>
      <c r="F30" s="7" t="s">
        <v>35</v>
      </c>
    </row>
    <row r="31" spans="1:6" ht="15.75" customHeight="1">
      <c r="A31" s="12" t="s">
        <v>48</v>
      </c>
      <c r="B31" s="24"/>
      <c r="C31" s="7" t="s">
        <v>35</v>
      </c>
      <c r="E31" s="7">
        <f>B31+August!E31</f>
        <v>4</v>
      </c>
      <c r="F31" s="7" t="s">
        <v>35</v>
      </c>
    </row>
    <row r="32" spans="1:6" ht="15.75" customHeight="1">
      <c r="A32" s="12" t="s">
        <v>49</v>
      </c>
      <c r="B32" s="24">
        <v>86</v>
      </c>
      <c r="C32" s="7" t="s">
        <v>50</v>
      </c>
      <c r="E32" s="49">
        <f>B32+January!B32+February!B32+March!B32+April!B32+May!B32+June!B32+July!B32+August!B32</f>
        <v>660</v>
      </c>
      <c r="F32" s="7" t="s">
        <v>50</v>
      </c>
    </row>
    <row r="33" spans="1:23" ht="15.75" customHeight="1">
      <c r="A33" s="32" t="s">
        <v>51</v>
      </c>
      <c r="B33" s="33"/>
      <c r="C33" s="33"/>
      <c r="D33" s="33"/>
      <c r="E33" s="33"/>
      <c r="F33" s="33"/>
    </row>
    <row r="34" spans="1:23" ht="15.75" customHeight="1">
      <c r="A34" s="12" t="s">
        <v>52</v>
      </c>
      <c r="C34" s="18" t="s">
        <v>99</v>
      </c>
      <c r="E34" s="49">
        <f>B34+January!B34+February!B34+March!B34+April!B34+May!B34+June!B34+July!B34+August!B34</f>
        <v>2</v>
      </c>
      <c r="F34" s="18" t="s">
        <v>53</v>
      </c>
    </row>
    <row r="35" spans="1:23" ht="15.75" customHeight="1">
      <c r="A35" s="12" t="s">
        <v>55</v>
      </c>
      <c r="B35" s="6"/>
      <c r="C35" s="12" t="s">
        <v>54</v>
      </c>
      <c r="E35" s="6">
        <v>109</v>
      </c>
      <c r="F35" s="18" t="s">
        <v>112</v>
      </c>
    </row>
    <row r="36" spans="1:23" ht="15.75" customHeight="1">
      <c r="A36" s="12" t="s">
        <v>56</v>
      </c>
      <c r="C36" s="12" t="s">
        <v>54</v>
      </c>
      <c r="E36" s="6">
        <v>41</v>
      </c>
      <c r="F36" s="18" t="s">
        <v>54</v>
      </c>
    </row>
    <row r="37" spans="1:23" ht="15.75" customHeight="1">
      <c r="A37" s="35" t="s">
        <v>57</v>
      </c>
      <c r="C37" s="25"/>
      <c r="E37" s="7"/>
      <c r="F37" s="25"/>
    </row>
    <row r="38" spans="1:23" ht="15.75" customHeight="1">
      <c r="A38" s="18" t="s">
        <v>106</v>
      </c>
      <c r="C38" s="12" t="s">
        <v>54</v>
      </c>
      <c r="E38" s="7"/>
      <c r="F38" s="12" t="s">
        <v>54</v>
      </c>
    </row>
    <row r="39" spans="1:23" ht="15.75" customHeight="1">
      <c r="A39" s="18" t="s">
        <v>107</v>
      </c>
      <c r="C39" s="12" t="s">
        <v>54</v>
      </c>
      <c r="E39" s="7"/>
      <c r="F39" s="12" t="s">
        <v>54</v>
      </c>
    </row>
    <row r="40" spans="1:23" ht="15.75" customHeight="1">
      <c r="A40" s="12" t="s">
        <v>60</v>
      </c>
      <c r="C40" s="12" t="s">
        <v>54</v>
      </c>
      <c r="E40" s="7"/>
      <c r="F40" s="12" t="s">
        <v>54</v>
      </c>
    </row>
    <row r="41" spans="1:23" ht="15.75" customHeight="1">
      <c r="A41" s="51"/>
      <c r="B41" s="52"/>
      <c r="C41" s="51"/>
      <c r="D41" s="52"/>
      <c r="E41" s="52"/>
      <c r="F41" s="51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ht="15.75" customHeight="1"/>
    <row r="43" spans="1:23" ht="15.75" customHeight="1"/>
    <row r="44" spans="1:23" ht="15.75" customHeight="1"/>
    <row r="45" spans="1:23" ht="15.75" customHeight="1"/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3" priority="1">
      <formula>LEN(TRIM(B4))&gt;0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Sarah Williams</cp:lastModifiedBy>
  <cp:lastPrinted>2024-12-16T23:11:49Z</cp:lastPrinted>
  <dcterms:modified xsi:type="dcterms:W3CDTF">2024-12-16T23:11:53Z</dcterms:modified>
</cp:coreProperties>
</file>